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koyama\☆R3補正省エネ補助金（C）\省エネ計算書\"/>
    </mc:Choice>
  </mc:AlternateContent>
  <xr:revisionPtr revIDLastSave="0" documentId="13_ncr:1_{FB6C9430-4229-4F7B-9231-94DC60F5149D}" xr6:coauthVersionLast="47" xr6:coauthVersionMax="47" xr10:uidLastSave="{00000000-0000-0000-0000-000000000000}"/>
  <bookViews>
    <workbookView xWindow="20370" yWindow="-120" windowWidth="20730" windowHeight="11160" tabRatio="693" activeTab="1" xr2:uid="{82CDC8CC-0DA7-4831-A28C-D6A93570C8D6}"/>
  </bookViews>
  <sheets>
    <sheet name="別紙４－１①【廃熱量】既存設備" sheetId="1" r:id="rId1"/>
    <sheet name="別紙４－１②【廃熱量】導入予定設備" sheetId="2" r:id="rId2"/>
    <sheet name="別紙４－１③省エネ計算書" sheetId="3" r:id="rId3"/>
    <sheet name="【参考】原油換算係数" sheetId="4" r:id="rId4"/>
  </sheets>
  <definedNames>
    <definedName name="_xlnm.Print_Area" localSheetId="0">'別紙４－１①【廃熱量】既存設備'!$A$1:$I$34</definedName>
    <definedName name="_xlnm.Print_Area" localSheetId="1">'別紙４－１②【廃熱量】導入予定設備'!$A$1:$I$34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" i="3" l="1"/>
  <c r="B10" i="3"/>
  <c r="A12" i="3"/>
  <c r="A10" i="3"/>
  <c r="E22" i="1" l="1"/>
  <c r="A21" i="1" l="1"/>
  <c r="A21" i="2"/>
  <c r="E28" i="2"/>
  <c r="F28" i="2" s="1"/>
  <c r="B14" i="3"/>
  <c r="A14" i="3"/>
  <c r="D33" i="2"/>
  <c r="E33" i="2" s="1"/>
  <c r="F33" i="2" s="1"/>
  <c r="D32" i="2"/>
  <c r="E32" i="2" s="1"/>
  <c r="F32" i="2" s="1"/>
  <c r="D31" i="2"/>
  <c r="E31" i="2" s="1"/>
  <c r="F31" i="2" s="1"/>
  <c r="D30" i="2"/>
  <c r="E30" i="2" s="1"/>
  <c r="F30" i="2" s="1"/>
  <c r="D29" i="2"/>
  <c r="E29" i="2" s="1"/>
  <c r="F29" i="2" s="1"/>
  <c r="D28" i="2"/>
  <c r="D27" i="2"/>
  <c r="E27" i="2" s="1"/>
  <c r="F27" i="2" s="1"/>
  <c r="D26" i="2"/>
  <c r="E26" i="2" s="1"/>
  <c r="F26" i="2" s="1"/>
  <c r="D25" i="2"/>
  <c r="E25" i="2" s="1"/>
  <c r="F25" i="2" s="1"/>
  <c r="D24" i="2"/>
  <c r="E24" i="2" s="1"/>
  <c r="F24" i="2" s="1"/>
  <c r="D23" i="2"/>
  <c r="E23" i="2" s="1"/>
  <c r="F23" i="2" s="1"/>
  <c r="D22" i="2"/>
  <c r="E22" i="2" s="1"/>
  <c r="F22" i="2" s="1"/>
  <c r="C33" i="2"/>
  <c r="C32" i="2"/>
  <c r="C31" i="2"/>
  <c r="C30" i="2"/>
  <c r="C29" i="2"/>
  <c r="C28" i="2"/>
  <c r="C27" i="2"/>
  <c r="C26" i="2"/>
  <c r="C25" i="2"/>
  <c r="C24" i="2"/>
  <c r="C23" i="2"/>
  <c r="C22" i="2"/>
  <c r="D34" i="1"/>
  <c r="E33" i="1"/>
  <c r="F33" i="1" s="1"/>
  <c r="E32" i="1"/>
  <c r="F32" i="1" s="1"/>
  <c r="E31" i="1"/>
  <c r="F31" i="1" s="1"/>
  <c r="E30" i="1"/>
  <c r="F30" i="1" s="1"/>
  <c r="E29" i="1"/>
  <c r="F29" i="1" s="1"/>
  <c r="E28" i="1"/>
  <c r="F28" i="1" s="1"/>
  <c r="E27" i="1"/>
  <c r="F27" i="1" s="1"/>
  <c r="E26" i="1"/>
  <c r="F26" i="1" s="1"/>
  <c r="E25" i="1"/>
  <c r="F25" i="1" s="1"/>
  <c r="E24" i="1"/>
  <c r="F24" i="1" s="1"/>
  <c r="E23" i="1"/>
  <c r="F23" i="1" s="1"/>
  <c r="F22" i="1"/>
  <c r="C33" i="1"/>
  <c r="C32" i="1"/>
  <c r="C31" i="1"/>
  <c r="C30" i="1"/>
  <c r="C29" i="1"/>
  <c r="C28" i="1"/>
  <c r="C27" i="1"/>
  <c r="C26" i="1"/>
  <c r="C25" i="1"/>
  <c r="C24" i="1"/>
  <c r="C23" i="1"/>
  <c r="C22" i="1"/>
  <c r="F34" i="2" l="1"/>
  <c r="B7" i="3" s="1"/>
  <c r="E34" i="1"/>
  <c r="F34" i="1"/>
  <c r="E34" i="2"/>
  <c r="D34" i="2"/>
  <c r="A7" i="3" l="1"/>
  <c r="A18" i="3" s="1"/>
  <c r="A16" i="3"/>
  <c r="B18" i="3"/>
  <c r="B16" i="3"/>
  <c r="C7" i="3" l="1"/>
  <c r="D7" i="3" s="1"/>
  <c r="E7" i="3"/>
</calcChain>
</file>

<file path=xl/sharedStrings.xml><?xml version="1.0" encoding="utf-8"?>
<sst xmlns="http://schemas.openxmlformats.org/spreadsheetml/2006/main" count="146" uniqueCount="90">
  <si>
    <t>メーカー</t>
    <phoneticPr fontId="2"/>
  </si>
  <si>
    <t>製品名</t>
    <rPh sb="0" eb="3">
      <t>セイヒンメイ</t>
    </rPh>
    <phoneticPr fontId="2"/>
  </si>
  <si>
    <t>型番</t>
    <rPh sb="0" eb="2">
      <t>カタバン</t>
    </rPh>
    <phoneticPr fontId="2"/>
  </si>
  <si>
    <t>■仕様</t>
    <rPh sb="1" eb="3">
      <t>シヨウ</t>
    </rPh>
    <phoneticPr fontId="2"/>
  </si>
  <si>
    <t>能力</t>
    <rPh sb="0" eb="2">
      <t>ノウリョク</t>
    </rPh>
    <phoneticPr fontId="2"/>
  </si>
  <si>
    <t>定格廃熱回収量</t>
    <rPh sb="0" eb="2">
      <t>テイカク</t>
    </rPh>
    <rPh sb="2" eb="4">
      <t>ハイネツ</t>
    </rPh>
    <rPh sb="4" eb="7">
      <t>カイシュウリョウ</t>
    </rPh>
    <phoneticPr fontId="2"/>
  </si>
  <si>
    <t>燃料種</t>
  </si>
  <si>
    <t>燃料種</t>
    <rPh sb="0" eb="3">
      <t>ネンリョウシュ</t>
    </rPh>
    <phoneticPr fontId="2"/>
  </si>
  <si>
    <t>燃料消費量</t>
    <rPh sb="0" eb="5">
      <t>ネンリョウショウヒリョウ</t>
    </rPh>
    <phoneticPr fontId="2"/>
  </si>
  <si>
    <t>都市ガス</t>
  </si>
  <si>
    <t>m3/h</t>
    <phoneticPr fontId="2"/>
  </si>
  <si>
    <t>kW</t>
    <phoneticPr fontId="2"/>
  </si>
  <si>
    <t>台数</t>
    <rPh sb="0" eb="2">
      <t>ダイスウ</t>
    </rPh>
    <phoneticPr fontId="2"/>
  </si>
  <si>
    <t>台</t>
    <rPh sb="0" eb="1">
      <t>ダイ</t>
    </rPh>
    <phoneticPr fontId="2"/>
  </si>
  <si>
    <t>■エネルギー使用量</t>
    <rPh sb="6" eb="9">
      <t>シヨウリョウ</t>
    </rPh>
    <phoneticPr fontId="2"/>
  </si>
  <si>
    <t>月</t>
    <rPh sb="0" eb="1">
      <t>ツキ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</si>
  <si>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</si>
  <si>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</si>
  <si>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  <rPh sb="1" eb="2">
      <t>ガツ</t>
    </rPh>
    <phoneticPr fontId="2"/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</si>
  <si>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</si>
  <si>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</si>
  <si>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</si>
  <si>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</si>
  <si>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</si>
  <si>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</si>
  <si>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</si>
  <si>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</si>
  <si>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</si>
  <si>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廃熱利用量
（実績）
（kWh)</t>
    <rPh sb="0" eb="2">
      <t>ハイネツ</t>
    </rPh>
    <rPh sb="2" eb="4">
      <t>リヨウ</t>
    </rPh>
    <rPh sb="4" eb="5">
      <t>リョウ</t>
    </rPh>
    <rPh sb="7" eb="9">
      <t>ジッセキ</t>
    </rPh>
    <phoneticPr fontId="2"/>
  </si>
  <si>
    <t>稼働時間
(h)</t>
    <rPh sb="0" eb="2">
      <t>カドウ</t>
    </rPh>
    <rPh sb="2" eb="4">
      <t>ジカン</t>
    </rPh>
    <phoneticPr fontId="2"/>
  </si>
  <si>
    <t>エネルギー使用量
(m3)</t>
    <rPh sb="5" eb="8">
      <t>シヨウリョウ</t>
    </rPh>
    <phoneticPr fontId="2"/>
  </si>
  <si>
    <t>燃料消費量
(m3/h)</t>
    <rPh sb="0" eb="5">
      <t>ネンリョウショウヒリョウ</t>
    </rPh>
    <phoneticPr fontId="2"/>
  </si>
  <si>
    <t>合計</t>
    <rPh sb="0" eb="2">
      <t>ゴウケイ</t>
    </rPh>
    <phoneticPr fontId="2"/>
  </si>
  <si>
    <t>■既存設備情報</t>
    <rPh sb="1" eb="3">
      <t>キゾン</t>
    </rPh>
    <rPh sb="3" eb="7">
      <t>セツビジョウホウ</t>
    </rPh>
    <phoneticPr fontId="2"/>
  </si>
  <si>
    <t>高効率コージェネレーション</t>
    <rPh sb="0" eb="3">
      <t>コウコウリツ</t>
    </rPh>
    <phoneticPr fontId="2"/>
  </si>
  <si>
    <t>事業実施前
（原油換算使用量）
（kl/年)</t>
    <rPh sb="0" eb="2">
      <t>ジギョウ</t>
    </rPh>
    <rPh sb="2" eb="4">
      <t>ジッシ</t>
    </rPh>
    <rPh sb="4" eb="5">
      <t>マエ</t>
    </rPh>
    <rPh sb="7" eb="9">
      <t>ゲンユ</t>
    </rPh>
    <rPh sb="9" eb="11">
      <t>カンサン</t>
    </rPh>
    <rPh sb="11" eb="14">
      <t>シヨウリョウ</t>
    </rPh>
    <rPh sb="20" eb="21">
      <t>ネン</t>
    </rPh>
    <phoneticPr fontId="2"/>
  </si>
  <si>
    <t>事業実施後
（原油換算使用量）
（kl/年)</t>
    <rPh sb="0" eb="2">
      <t>ジギョウ</t>
    </rPh>
    <rPh sb="2" eb="4">
      <t>ジッシ</t>
    </rPh>
    <rPh sb="4" eb="5">
      <t>ゴ</t>
    </rPh>
    <rPh sb="7" eb="9">
      <t>ゲンユ</t>
    </rPh>
    <rPh sb="9" eb="11">
      <t>カンサン</t>
    </rPh>
    <rPh sb="11" eb="14">
      <t>シヨウリョウ</t>
    </rPh>
    <rPh sb="20" eb="21">
      <t>ネン</t>
    </rPh>
    <phoneticPr fontId="2"/>
  </si>
  <si>
    <t>省エネルギー量
（kl/年)</t>
    <rPh sb="0" eb="1">
      <t>ショウ</t>
    </rPh>
    <rPh sb="6" eb="7">
      <t>リョウ</t>
    </rPh>
    <rPh sb="12" eb="13">
      <t>ネン</t>
    </rPh>
    <phoneticPr fontId="2"/>
  </si>
  <si>
    <t>削減率</t>
    <rPh sb="0" eb="3">
      <t>サクゲンリツ</t>
    </rPh>
    <phoneticPr fontId="2"/>
  </si>
  <si>
    <t>■事業による省エネルギー量</t>
    <rPh sb="1" eb="3">
      <t>ジギョウ</t>
    </rPh>
    <rPh sb="6" eb="7">
      <t>ショウ</t>
    </rPh>
    <rPh sb="12" eb="13">
      <t>リョウ</t>
    </rPh>
    <phoneticPr fontId="2"/>
  </si>
  <si>
    <t>計</t>
    <rPh sb="0" eb="1">
      <t>ケイ</t>
    </rPh>
    <phoneticPr fontId="2"/>
  </si>
  <si>
    <t>計画省エネルギー量
(原油換算　kl/年)</t>
    <rPh sb="0" eb="2">
      <t>ケイカク</t>
    </rPh>
    <rPh sb="2" eb="3">
      <t>ショウ</t>
    </rPh>
    <rPh sb="8" eb="9">
      <t>リョウ</t>
    </rPh>
    <rPh sb="11" eb="13">
      <t>ゲンユ</t>
    </rPh>
    <rPh sb="13" eb="15">
      <t>カンサン</t>
    </rPh>
    <rPh sb="19" eb="20">
      <t>ネン</t>
    </rPh>
    <phoneticPr fontId="2"/>
  </si>
  <si>
    <t>LPG</t>
  </si>
  <si>
    <t>単位発熱量※</t>
  </si>
  <si>
    <t>熱量換算</t>
    <rPh sb="0" eb="2">
      <t>ネツリョウ</t>
    </rPh>
    <rPh sb="2" eb="4">
      <t>カンザン</t>
    </rPh>
    <phoneticPr fontId="6"/>
  </si>
  <si>
    <t>kL/GJ</t>
    <phoneticPr fontId="6"/>
  </si>
  <si>
    <t>（低位）</t>
  </si>
  <si>
    <t>（高位）</t>
  </si>
  <si>
    <t>電力</t>
    <rPh sb="0" eb="2">
      <t>デンリョク</t>
    </rPh>
    <phoneticPr fontId="6"/>
  </si>
  <si>
    <t>kL/MWh</t>
    <phoneticPr fontId="7"/>
  </si>
  <si>
    <t>一般炭</t>
  </si>
  <si>
    <t>コークス</t>
  </si>
  <si>
    <t>灯油</t>
  </si>
  <si>
    <t>軽油</t>
  </si>
  <si>
    <t>A重油</t>
  </si>
  <si>
    <t>B重油</t>
  </si>
  <si>
    <t>C重油</t>
  </si>
  <si>
    <t>天然ガス</t>
  </si>
  <si>
    <t>都市ガス（45MJ）</t>
  </si>
  <si>
    <t>都市ガス（46MJ）</t>
  </si>
  <si>
    <t>原油換算係数</t>
    <rPh sb="0" eb="2">
      <t>ゲンユ</t>
    </rPh>
    <rPh sb="2" eb="4">
      <t>カンザン</t>
    </rPh>
    <rPh sb="4" eb="6">
      <t>ケイスウ</t>
    </rPh>
    <phoneticPr fontId="6"/>
  </si>
  <si>
    <t>（省エネ法施行規則（令和３年５月１４日公布改正）の第４条第１項） 発熱量１０（ＧＪ）＝原油換算量０．２５８（ｋｌ）</t>
    <phoneticPr fontId="2"/>
  </si>
  <si>
    <t>原油換算係数表（燃料）</t>
    <rPh sb="0" eb="2">
      <t>ゲンユ</t>
    </rPh>
    <rPh sb="2" eb="4">
      <t>カンサン</t>
    </rPh>
    <rPh sb="4" eb="6">
      <t>ケイスウ</t>
    </rPh>
    <rPh sb="6" eb="7">
      <t>ヒョウ</t>
    </rPh>
    <rPh sb="8" eb="10">
      <t>ネンリョウ</t>
    </rPh>
    <phoneticPr fontId="2"/>
  </si>
  <si>
    <t>燃料種・単位発熱量</t>
    <rPh sb="0" eb="3">
      <t>ネンリョウシュ</t>
    </rPh>
    <rPh sb="4" eb="6">
      <t>タンイ</t>
    </rPh>
    <rPh sb="6" eb="8">
      <t>ハツネツ</t>
    </rPh>
    <rPh sb="8" eb="9">
      <t>リョウ</t>
    </rPh>
    <phoneticPr fontId="4"/>
  </si>
  <si>
    <t>発熱量</t>
    <rPh sb="0" eb="2">
      <t>ハツネツ</t>
    </rPh>
    <rPh sb="2" eb="3">
      <t>リョウ</t>
    </rPh>
    <phoneticPr fontId="2"/>
  </si>
  <si>
    <t>仕様(出力・能力)</t>
    <rPh sb="0" eb="2">
      <t>シヨウ</t>
    </rPh>
    <rPh sb="3" eb="5">
      <t>シュツリョク</t>
    </rPh>
    <rPh sb="6" eb="8">
      <t>ノウリョク</t>
    </rPh>
    <phoneticPr fontId="2"/>
  </si>
  <si>
    <t>発電出力</t>
    <rPh sb="0" eb="2">
      <t>ハツデン</t>
    </rPh>
    <rPh sb="2" eb="4">
      <t>シュツリョク</t>
    </rPh>
    <phoneticPr fontId="2"/>
  </si>
  <si>
    <t>年間エネルギー使用量</t>
    <rPh sb="0" eb="2">
      <t>ネンカン</t>
    </rPh>
    <rPh sb="7" eb="10">
      <t>シヨウリョウ</t>
    </rPh>
    <phoneticPr fontId="2"/>
  </si>
  <si>
    <t>原油換算使用量</t>
    <rPh sb="0" eb="2">
      <t>ゲンユ</t>
    </rPh>
    <rPh sb="2" eb="4">
      <t>カンサン</t>
    </rPh>
    <rPh sb="4" eb="7">
      <t>シヨウリョウ</t>
    </rPh>
    <phoneticPr fontId="2"/>
  </si>
  <si>
    <t>既存CGSから更新するケース(廃熱利用量を用いて計算）</t>
    <rPh sb="0" eb="2">
      <t>キゾン</t>
    </rPh>
    <rPh sb="7" eb="9">
      <t>コウシン</t>
    </rPh>
    <rPh sb="15" eb="17">
      <t>ハイネツ</t>
    </rPh>
    <rPh sb="17" eb="20">
      <t>リヨウリョウ</t>
    </rPh>
    <rPh sb="21" eb="22">
      <t>モチ</t>
    </rPh>
    <rPh sb="24" eb="26">
      <t>ケイサン</t>
    </rPh>
    <phoneticPr fontId="2"/>
  </si>
  <si>
    <t>■稼働条件</t>
    <rPh sb="1" eb="3">
      <t>カドウ</t>
    </rPh>
    <rPh sb="3" eb="5">
      <t>ジョウケン</t>
    </rPh>
    <phoneticPr fontId="2"/>
  </si>
  <si>
    <t>逆潮流</t>
    <rPh sb="0" eb="3">
      <t>ギャクチョウリュウ</t>
    </rPh>
    <phoneticPr fontId="2"/>
  </si>
  <si>
    <t>←計算する設備のメーカー名を入力</t>
    <rPh sb="1" eb="3">
      <t>ケイサン</t>
    </rPh>
    <rPh sb="5" eb="7">
      <t>セツビ</t>
    </rPh>
    <rPh sb="12" eb="13">
      <t>メイ</t>
    </rPh>
    <rPh sb="14" eb="16">
      <t>ニュウリョク</t>
    </rPh>
    <phoneticPr fontId="2"/>
  </si>
  <si>
    <t>←計算する設備の製品名を入力</t>
    <rPh sb="1" eb="3">
      <t>ケイサン</t>
    </rPh>
    <rPh sb="5" eb="7">
      <t>セツビ</t>
    </rPh>
    <rPh sb="8" eb="11">
      <t>セイヒンメイ</t>
    </rPh>
    <rPh sb="12" eb="14">
      <t>ニュウリョク</t>
    </rPh>
    <phoneticPr fontId="2"/>
  </si>
  <si>
    <t>←計算する設備の型番を入力</t>
    <rPh sb="1" eb="3">
      <t>ケイサン</t>
    </rPh>
    <rPh sb="5" eb="7">
      <t>セツビ</t>
    </rPh>
    <rPh sb="8" eb="10">
      <t>カタバン</t>
    </rPh>
    <rPh sb="11" eb="13">
      <t>ニュウリョク</t>
    </rPh>
    <phoneticPr fontId="2"/>
  </si>
  <si>
    <t>←製品カタログ・仕様書に記載された値を入力</t>
    <rPh sb="1" eb="3">
      <t>セイヒン</t>
    </rPh>
    <rPh sb="8" eb="11">
      <t>シヨウショ</t>
    </rPh>
    <rPh sb="12" eb="14">
      <t>キサイ</t>
    </rPh>
    <rPh sb="17" eb="18">
      <t>アタイ</t>
    </rPh>
    <rPh sb="19" eb="21">
      <t>ニュウリョク</t>
    </rPh>
    <phoneticPr fontId="2"/>
  </si>
  <si>
    <t>←燃料種を選択</t>
    <rPh sb="1" eb="3">
      <t>ネンリョウ</t>
    </rPh>
    <rPh sb="3" eb="4">
      <t>シュ</t>
    </rPh>
    <rPh sb="5" eb="7">
      <t>センタク</t>
    </rPh>
    <phoneticPr fontId="2"/>
  </si>
  <si>
    <t>←更新対象の台数を入力</t>
    <rPh sb="1" eb="5">
      <t>コウシンタイショウ</t>
    </rPh>
    <rPh sb="6" eb="8">
      <t>ダイスウ</t>
    </rPh>
    <rPh sb="9" eb="11">
      <t>ニュウリョク</t>
    </rPh>
    <phoneticPr fontId="2"/>
  </si>
  <si>
    <t>←逆潮流の有無を選択</t>
    <rPh sb="1" eb="4">
      <t>ギャクチョウリュウ</t>
    </rPh>
    <rPh sb="5" eb="7">
      <t>ウム</t>
    </rPh>
    <rPh sb="8" eb="10">
      <t>センタク</t>
    </rPh>
    <phoneticPr fontId="2"/>
  </si>
  <si>
    <t>入力項目</t>
    <rPh sb="0" eb="2">
      <t>ニュウリョク</t>
    </rPh>
    <rPh sb="2" eb="4">
      <t>コウモク</t>
    </rPh>
    <phoneticPr fontId="2"/>
  </si>
  <si>
    <t>ー</t>
    <phoneticPr fontId="2"/>
  </si>
  <si>
    <t>■導入予定設備情報</t>
    <rPh sb="1" eb="5">
      <t>ドウニュウヨテイ</t>
    </rPh>
    <rPh sb="5" eb="9">
      <t>セツビジョウホウ</t>
    </rPh>
    <phoneticPr fontId="2"/>
  </si>
  <si>
    <t>←発熱量を記入</t>
    <rPh sb="1" eb="4">
      <t>ハツネツリョウ</t>
    </rPh>
    <rPh sb="5" eb="7">
      <t>キニュウ</t>
    </rPh>
    <phoneticPr fontId="2"/>
  </si>
  <si>
    <t>MJ/m3HHV</t>
    <phoneticPr fontId="2"/>
  </si>
  <si>
    <t>別紙４－１①</t>
    <rPh sb="0" eb="2">
      <t>ベッシ</t>
    </rPh>
    <phoneticPr fontId="2"/>
  </si>
  <si>
    <t>別紙４－１②</t>
    <rPh sb="0" eb="2">
      <t>ベッシ</t>
    </rPh>
    <phoneticPr fontId="2"/>
  </si>
  <si>
    <t>別紙４－１③</t>
    <rPh sb="0" eb="2">
      <t>ベッシ</t>
    </rPh>
    <phoneticPr fontId="2"/>
  </si>
  <si>
    <t xml:space="preserve"> </t>
    <phoneticPr fontId="2"/>
  </si>
  <si>
    <t>廃熱利用量
（想定）
（kWh)</t>
    <rPh sb="0" eb="2">
      <t>ハイネツ</t>
    </rPh>
    <rPh sb="2" eb="4">
      <t>リヨウ</t>
    </rPh>
    <rPh sb="4" eb="5">
      <t>リョウ</t>
    </rPh>
    <rPh sb="7" eb="9">
      <t>ソウテイ</t>
    </rPh>
    <phoneticPr fontId="2"/>
  </si>
  <si>
    <t>MJ/m3 HHV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</si>
</sst>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;[Red]\-#,##0.0"/>
    <numFmt numFmtId="177" formatCode="#,##0.000;[Red]\-#,##0.00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HG丸ｺﾞｼｯｸM-PRO"/>
      <family val="3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/>
  </cellStyleXfs>
  <cellXfs count="104">
    <xf numFmtId="0" fontId="0" fillId="0" borderId="0" xfId="0">
      <alignment vertical="center"/>
    </xf>
    <xf numFmtId="0" fontId="3" fillId="0" borderId="0" xfId="0" applyFont="1" applyAlignment="1"/>
    <xf numFmtId="0" fontId="3" fillId="0" borderId="0" xfId="3" applyFont="1" applyAlignment="1">
      <alignment vertical="center"/>
    </xf>
    <xf numFmtId="0" fontId="3" fillId="0" borderId="3" xfId="0" applyFont="1" applyBorder="1" applyAlignment="1">
      <alignment horizontal="center" wrapText="1"/>
    </xf>
    <xf numFmtId="0" fontId="3" fillId="0" borderId="1" xfId="3" applyFont="1" applyBorder="1" applyAlignment="1">
      <alignment vertical="center"/>
    </xf>
    <xf numFmtId="0" fontId="3" fillId="0" borderId="5" xfId="0" applyFont="1" applyBorder="1" applyAlignment="1">
      <alignment horizontal="center" wrapText="1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8" fillId="0" borderId="0" xfId="0" applyFont="1">
      <alignment vertical="center"/>
    </xf>
    <xf numFmtId="0" fontId="0" fillId="0" borderId="0" xfId="0" applyAlignment="1">
      <alignment vertical="center"/>
    </xf>
    <xf numFmtId="0" fontId="0" fillId="2" borderId="0" xfId="0" applyFill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16" xfId="0" applyFill="1" applyBorder="1">
      <alignment vertical="center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0" fillId="0" borderId="13" xfId="0" applyBorder="1">
      <alignment vertical="center"/>
    </xf>
    <xf numFmtId="0" fontId="0" fillId="3" borderId="8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3" borderId="31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/>
    </xf>
    <xf numFmtId="38" fontId="0" fillId="3" borderId="29" xfId="1" applyFont="1" applyFill="1" applyBorder="1" applyAlignment="1">
      <alignment horizontal="center" vertical="center"/>
    </xf>
    <xf numFmtId="176" fontId="0" fillId="3" borderId="21" xfId="1" applyNumberFormat="1" applyFont="1" applyFill="1" applyBorder="1" applyAlignment="1">
      <alignment horizontal="center" vertical="center"/>
    </xf>
    <xf numFmtId="176" fontId="0" fillId="0" borderId="33" xfId="1" applyNumberFormat="1" applyFont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38" fontId="0" fillId="3" borderId="30" xfId="1" applyFont="1" applyFill="1" applyBorder="1" applyAlignment="1">
      <alignment horizontal="center" vertical="center"/>
    </xf>
    <xf numFmtId="176" fontId="0" fillId="3" borderId="22" xfId="1" applyNumberFormat="1" applyFont="1" applyFill="1" applyBorder="1" applyAlignment="1">
      <alignment horizontal="center" vertical="center"/>
    </xf>
    <xf numFmtId="176" fontId="0" fillId="0" borderId="34" xfId="1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38" fontId="0" fillId="0" borderId="31" xfId="1" applyFont="1" applyBorder="1" applyAlignment="1">
      <alignment horizontal="center" vertical="center"/>
    </xf>
    <xf numFmtId="38" fontId="0" fillId="0" borderId="23" xfId="1" applyFont="1" applyBorder="1" applyAlignment="1">
      <alignment horizontal="center" vertical="center"/>
    </xf>
    <xf numFmtId="38" fontId="0" fillId="0" borderId="35" xfId="1" applyFont="1" applyBorder="1" applyAlignment="1">
      <alignment horizontal="center" vertical="center"/>
    </xf>
    <xf numFmtId="177" fontId="0" fillId="0" borderId="1" xfId="1" applyNumberFormat="1" applyFont="1" applyBorder="1" applyAlignment="1">
      <alignment horizontal="center" vertical="center"/>
    </xf>
    <xf numFmtId="10" fontId="0" fillId="0" borderId="1" xfId="2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0" fillId="3" borderId="39" xfId="0" applyFill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38" fontId="0" fillId="0" borderId="38" xfId="0" applyNumberFormat="1" applyBorder="1" applyAlignment="1">
      <alignment horizontal="center" vertical="center"/>
    </xf>
    <xf numFmtId="38" fontId="0" fillId="0" borderId="23" xfId="0" applyNumberFormat="1" applyBorder="1" applyAlignment="1">
      <alignment horizontal="center" vertical="center"/>
    </xf>
    <xf numFmtId="0" fontId="0" fillId="3" borderId="37" xfId="0" applyFill="1" applyBorder="1" applyAlignment="1">
      <alignment horizontal="center" vertical="center"/>
    </xf>
    <xf numFmtId="0" fontId="0" fillId="3" borderId="40" xfId="0" applyFill="1" applyBorder="1" applyAlignment="1">
      <alignment horizontal="center" vertical="center"/>
    </xf>
    <xf numFmtId="177" fontId="0" fillId="0" borderId="38" xfId="0" applyNumberFormat="1" applyBorder="1" applyAlignment="1">
      <alignment horizontal="center" vertical="center"/>
    </xf>
    <xf numFmtId="177" fontId="0" fillId="0" borderId="23" xfId="0" applyNumberFormat="1" applyBorder="1" applyAlignment="1">
      <alignment horizontal="center" vertical="center"/>
    </xf>
    <xf numFmtId="176" fontId="0" fillId="3" borderId="15" xfId="1" applyNumberFormat="1" applyFont="1" applyFill="1" applyBorder="1" applyAlignment="1">
      <alignment horizontal="center" vertical="center"/>
    </xf>
    <xf numFmtId="176" fontId="0" fillId="0" borderId="21" xfId="1" applyNumberFormat="1" applyFont="1" applyBorder="1" applyAlignment="1">
      <alignment horizontal="center" vertical="center"/>
    </xf>
    <xf numFmtId="176" fontId="0" fillId="3" borderId="18" xfId="1" applyNumberFormat="1" applyFont="1" applyFill="1" applyBorder="1" applyAlignment="1">
      <alignment horizontal="center" vertical="center"/>
    </xf>
    <xf numFmtId="176" fontId="0" fillId="0" borderId="22" xfId="1" applyNumberFormat="1" applyFont="1" applyBorder="1" applyAlignment="1">
      <alignment horizontal="center" vertical="center"/>
    </xf>
    <xf numFmtId="38" fontId="0" fillId="0" borderId="17" xfId="1" applyFont="1" applyBorder="1" applyAlignment="1">
      <alignment horizontal="center" vertical="center"/>
    </xf>
    <xf numFmtId="38" fontId="0" fillId="3" borderId="19" xfId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38" fontId="0" fillId="2" borderId="1" xfId="1" applyFont="1" applyFill="1" applyBorder="1" applyAlignment="1" applyProtection="1">
      <alignment horizontal="center" vertical="center"/>
      <protection locked="0"/>
    </xf>
    <xf numFmtId="38" fontId="0" fillId="2" borderId="6" xfId="1" applyFont="1" applyFill="1" applyBorder="1" applyAlignment="1" applyProtection="1">
      <alignment horizontal="center" vertical="center"/>
      <protection locked="0"/>
    </xf>
    <xf numFmtId="0" fontId="0" fillId="2" borderId="7" xfId="0" applyFill="1" applyBorder="1" applyProtection="1">
      <alignment vertical="center"/>
      <protection locked="0"/>
    </xf>
    <xf numFmtId="0" fontId="0" fillId="2" borderId="10" xfId="0" applyFill="1" applyBorder="1" applyProtection="1">
      <alignment vertical="center"/>
      <protection locked="0"/>
    </xf>
    <xf numFmtId="0" fontId="0" fillId="2" borderId="12" xfId="0" applyFill="1" applyBorder="1" applyProtection="1">
      <alignment vertical="center"/>
      <protection locked="0"/>
    </xf>
    <xf numFmtId="0" fontId="0" fillId="2" borderId="25" xfId="0" applyFill="1" applyBorder="1" applyProtection="1">
      <alignment vertical="center"/>
      <protection locked="0"/>
    </xf>
    <xf numFmtId="0" fontId="0" fillId="3" borderId="7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2" borderId="26" xfId="0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  <protection locked="0"/>
    </xf>
    <xf numFmtId="0" fontId="0" fillId="2" borderId="11" xfId="0" applyFill="1" applyBorder="1" applyAlignment="1" applyProtection="1">
      <alignment horizontal="center" vertical="center"/>
      <protection locked="0"/>
    </xf>
    <xf numFmtId="0" fontId="0" fillId="2" borderId="10" xfId="0" applyFill="1" applyBorder="1" applyAlignment="1" applyProtection="1">
      <alignment horizontal="center" vertical="center"/>
      <protection locked="0"/>
    </xf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2" borderId="29" xfId="0" applyFill="1" applyBorder="1" applyAlignment="1" applyProtection="1">
      <alignment vertical="center"/>
      <protection locked="0"/>
    </xf>
    <xf numFmtId="0" fontId="0" fillId="2" borderId="28" xfId="0" applyFill="1" applyBorder="1" applyAlignment="1" applyProtection="1">
      <alignment vertical="center"/>
      <protection locked="0"/>
    </xf>
    <xf numFmtId="0" fontId="0" fillId="2" borderId="31" xfId="0" applyFill="1" applyBorder="1" applyAlignment="1" applyProtection="1">
      <alignment vertical="center"/>
      <protection locked="0"/>
    </xf>
    <xf numFmtId="0" fontId="0" fillId="2" borderId="29" xfId="0" applyFill="1" applyBorder="1" applyAlignment="1" applyProtection="1">
      <alignment horizontal="center" vertical="center"/>
      <protection locked="0"/>
    </xf>
    <xf numFmtId="0" fontId="0" fillId="2" borderId="28" xfId="0" applyFill="1" applyBorder="1" applyAlignment="1" applyProtection="1">
      <alignment horizontal="left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2" borderId="28" xfId="0" applyFill="1" applyBorder="1" applyAlignment="1" applyProtection="1">
      <alignment vertical="center"/>
    </xf>
    <xf numFmtId="0" fontId="0" fillId="2" borderId="32" xfId="0" applyFill="1" applyBorder="1" applyAlignment="1" applyProtection="1">
      <alignment vertical="center"/>
    </xf>
    <xf numFmtId="0" fontId="0" fillId="2" borderId="29" xfId="0" applyFill="1" applyBorder="1" applyAlignment="1" applyProtection="1">
      <alignment vertical="center"/>
    </xf>
    <xf numFmtId="0" fontId="0" fillId="2" borderId="33" xfId="0" applyFill="1" applyBorder="1" applyAlignment="1" applyProtection="1">
      <alignment vertical="center"/>
    </xf>
    <xf numFmtId="0" fontId="0" fillId="2" borderId="31" xfId="0" applyFill="1" applyBorder="1" applyAlignment="1" applyProtection="1">
      <alignment vertical="center"/>
    </xf>
    <xf numFmtId="0" fontId="0" fillId="2" borderId="35" xfId="0" applyFill="1" applyBorder="1" applyAlignment="1" applyProtection="1">
      <alignment vertical="center"/>
    </xf>
    <xf numFmtId="0" fontId="0" fillId="2" borderId="28" xfId="0" applyFill="1" applyBorder="1" applyAlignment="1" applyProtection="1">
      <alignment horizontal="center" vertical="center"/>
    </xf>
    <xf numFmtId="0" fontId="0" fillId="2" borderId="32" xfId="0" applyFill="1" applyBorder="1" applyAlignment="1" applyProtection="1">
      <alignment horizontal="center" vertical="center"/>
    </xf>
    <xf numFmtId="0" fontId="0" fillId="2" borderId="29" xfId="0" applyFill="1" applyBorder="1" applyAlignment="1" applyProtection="1">
      <alignment horizontal="center" vertical="center"/>
    </xf>
    <xf numFmtId="0" fontId="0" fillId="2" borderId="33" xfId="0" applyFill="1" applyBorder="1" applyAlignment="1" applyProtection="1">
      <alignment horizontal="center" vertical="center"/>
    </xf>
    <xf numFmtId="0" fontId="0" fillId="2" borderId="31" xfId="0" applyFill="1" applyBorder="1" applyAlignment="1" applyProtection="1">
      <alignment horizontal="center" vertical="center"/>
    </xf>
    <xf numFmtId="0" fontId="0" fillId="2" borderId="35" xfId="0" applyFill="1" applyBorder="1" applyAlignment="1" applyProtection="1">
      <alignment horizontal="center" vertical="center"/>
    </xf>
  </cellXfs>
  <cellStyles count="4">
    <cellStyle name="パーセント" xfId="2" builtinId="5"/>
    <cellStyle name="桁区切り" xfId="1" builtinId="6"/>
    <cellStyle name="標準" xfId="0" builtinId="0"/>
    <cellStyle name="標準_Book1" xfId="3" xr:uid="{6CF4BB71-2B91-48C4-AEF4-F49BF28A23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94976-3459-40BA-8708-EC4D29671077}">
  <sheetPr>
    <pageSetUpPr fitToPage="1"/>
  </sheetPr>
  <dimension ref="A1:I34"/>
  <sheetViews>
    <sheetView view="pageBreakPreview" topLeftCell="A3" zoomScale="80" zoomScaleNormal="80" zoomScaleSheetLayoutView="80" workbookViewId="0">
      <selection activeCell="D6" sqref="D6"/>
    </sheetView>
  </sheetViews>
  <sheetFormatPr defaultRowHeight="18.75" x14ac:dyDescent="0.4"/>
  <cols>
    <col min="2" max="2" width="15.125" bestFit="1" customWidth="1"/>
    <col min="3" max="3" width="11.25" bestFit="1" customWidth="1"/>
    <col min="4" max="4" width="11.375" customWidth="1"/>
    <col min="6" max="6" width="16.25" bestFit="1" customWidth="1"/>
  </cols>
  <sheetData>
    <row r="1" spans="1:9" x14ac:dyDescent="0.4">
      <c r="A1" t="s">
        <v>84</v>
      </c>
    </row>
    <row r="2" spans="1:9" ht="25.5" x14ac:dyDescent="0.4">
      <c r="A2" s="9" t="s">
        <v>69</v>
      </c>
    </row>
    <row r="3" spans="1:9" x14ac:dyDescent="0.4">
      <c r="B3" s="11"/>
      <c r="C3" t="s">
        <v>79</v>
      </c>
    </row>
    <row r="4" spans="1:9" ht="19.5" thickBot="1" x14ac:dyDescent="0.45">
      <c r="A4" t="s">
        <v>33</v>
      </c>
    </row>
    <row r="5" spans="1:9" x14ac:dyDescent="0.4">
      <c r="A5" s="69" t="s">
        <v>0</v>
      </c>
      <c r="B5" s="72"/>
      <c r="C5" s="90"/>
      <c r="D5" s="98"/>
      <c r="E5" s="99"/>
      <c r="F5" s="10" t="s">
        <v>72</v>
      </c>
    </row>
    <row r="6" spans="1:9" x14ac:dyDescent="0.4">
      <c r="A6" s="70" t="s">
        <v>1</v>
      </c>
      <c r="B6" s="73"/>
      <c r="C6" s="89"/>
      <c r="D6" s="100"/>
      <c r="E6" s="101"/>
      <c r="F6" s="10" t="s">
        <v>73</v>
      </c>
    </row>
    <row r="7" spans="1:9" ht="19.5" thickBot="1" x14ac:dyDescent="0.45">
      <c r="A7" s="71" t="s">
        <v>2</v>
      </c>
      <c r="B7" s="74"/>
      <c r="C7" s="91"/>
      <c r="D7" s="102"/>
      <c r="E7" s="103"/>
      <c r="F7" s="10" t="s">
        <v>74</v>
      </c>
    </row>
    <row r="9" spans="1:9" ht="19.5" thickBot="1" x14ac:dyDescent="0.45">
      <c r="A9" t="s">
        <v>3</v>
      </c>
    </row>
    <row r="10" spans="1:9" x14ac:dyDescent="0.4">
      <c r="A10" s="69" t="s">
        <v>4</v>
      </c>
      <c r="B10" s="14" t="s">
        <v>5</v>
      </c>
      <c r="C10" s="65"/>
      <c r="D10" s="17" t="s">
        <v>11</v>
      </c>
      <c r="F10" t="s">
        <v>75</v>
      </c>
    </row>
    <row r="11" spans="1:9" x14ac:dyDescent="0.4">
      <c r="A11" s="70"/>
      <c r="B11" s="15" t="s">
        <v>7</v>
      </c>
      <c r="C11" s="78"/>
      <c r="D11" s="77"/>
      <c r="F11" t="s">
        <v>76</v>
      </c>
    </row>
    <row r="12" spans="1:9" x14ac:dyDescent="0.4">
      <c r="A12" s="70"/>
      <c r="B12" s="15" t="s">
        <v>66</v>
      </c>
      <c r="C12" s="66"/>
      <c r="D12" s="18" t="s">
        <v>11</v>
      </c>
      <c r="F12" t="s">
        <v>75</v>
      </c>
    </row>
    <row r="13" spans="1:9" x14ac:dyDescent="0.4">
      <c r="A13" s="70"/>
      <c r="B13" s="15" t="s">
        <v>8</v>
      </c>
      <c r="C13" s="66"/>
      <c r="D13" s="18" t="s">
        <v>10</v>
      </c>
    </row>
    <row r="14" spans="1:9" ht="19.5" thickBot="1" x14ac:dyDescent="0.45">
      <c r="A14" s="71"/>
      <c r="B14" s="16" t="s">
        <v>64</v>
      </c>
      <c r="C14" s="67"/>
      <c r="D14" s="19" t="s">
        <v>83</v>
      </c>
      <c r="F14" t="s">
        <v>82</v>
      </c>
    </row>
    <row r="15" spans="1:9" x14ac:dyDescent="0.4">
      <c r="I15" t="s">
        <v>87</v>
      </c>
    </row>
    <row r="16" spans="1:9" ht="19.5" thickBot="1" x14ac:dyDescent="0.45">
      <c r="A16" t="s">
        <v>70</v>
      </c>
    </row>
    <row r="17" spans="1:6" ht="19.5" customHeight="1" x14ac:dyDescent="0.4">
      <c r="A17" s="69" t="s">
        <v>12</v>
      </c>
      <c r="B17" s="72"/>
      <c r="C17" s="68"/>
      <c r="D17" s="17" t="s">
        <v>13</v>
      </c>
      <c r="F17" t="s">
        <v>77</v>
      </c>
    </row>
    <row r="18" spans="1:6" ht="19.5" customHeight="1" thickBot="1" x14ac:dyDescent="0.45">
      <c r="A18" s="71" t="s">
        <v>71</v>
      </c>
      <c r="B18" s="74"/>
      <c r="C18" s="75"/>
      <c r="D18" s="76"/>
      <c r="F18" t="s">
        <v>78</v>
      </c>
    </row>
    <row r="20" spans="1:6" ht="19.5" thickBot="1" x14ac:dyDescent="0.45">
      <c r="A20" t="s">
        <v>14</v>
      </c>
    </row>
    <row r="21" spans="1:6" ht="56.25" x14ac:dyDescent="0.4">
      <c r="A21" s="69">
        <f>C11</f>
        <v>0</v>
      </c>
      <c r="B21" s="20" t="s">
        <v>15</v>
      </c>
      <c r="C21" s="21" t="s">
        <v>31</v>
      </c>
      <c r="D21" s="21" t="s">
        <v>28</v>
      </c>
      <c r="E21" s="23" t="s">
        <v>29</v>
      </c>
      <c r="F21" s="24" t="s">
        <v>30</v>
      </c>
    </row>
    <row r="22" spans="1:6" x14ac:dyDescent="0.4">
      <c r="A22" s="70"/>
      <c r="B22" s="12" t="s">
        <v>16</v>
      </c>
      <c r="C22" s="12">
        <f>$C$13</f>
        <v>0</v>
      </c>
      <c r="D22" s="63"/>
      <c r="E22" s="56" t="str">
        <f t="shared" ref="E22:E33" si="0">IF(AND(ISNUMBER($C$10),ISNUMBER($C$17)),D22/$C$10/$C$17,"")</f>
        <v/>
      </c>
      <c r="F22" s="57" t="e">
        <f t="shared" ref="F22:F33" si="1">E22*$C$13*$C$17</f>
        <v>#VALUE!</v>
      </c>
    </row>
    <row r="23" spans="1:6" x14ac:dyDescent="0.4">
      <c r="A23" s="70"/>
      <c r="B23" s="12" t="s">
        <v>17</v>
      </c>
      <c r="C23" s="12">
        <f t="shared" ref="C23:C33" si="2">$C$13</f>
        <v>0</v>
      </c>
      <c r="D23" s="63"/>
      <c r="E23" s="56" t="str">
        <f t="shared" si="0"/>
        <v/>
      </c>
      <c r="F23" s="57" t="e">
        <f t="shared" si="1"/>
        <v>#VALUE!</v>
      </c>
    </row>
    <row r="24" spans="1:6" x14ac:dyDescent="0.4">
      <c r="A24" s="70"/>
      <c r="B24" s="12" t="s">
        <v>18</v>
      </c>
      <c r="C24" s="12">
        <f t="shared" si="2"/>
        <v>0</v>
      </c>
      <c r="D24" s="63"/>
      <c r="E24" s="56" t="str">
        <f t="shared" si="0"/>
        <v/>
      </c>
      <c r="F24" s="57" t="e">
        <f t="shared" si="1"/>
        <v>#VALUE!</v>
      </c>
    </row>
    <row r="25" spans="1:6" x14ac:dyDescent="0.4">
      <c r="A25" s="70"/>
      <c r="B25" s="12" t="s">
        <v>19</v>
      </c>
      <c r="C25" s="12">
        <f t="shared" si="2"/>
        <v>0</v>
      </c>
      <c r="D25" s="63"/>
      <c r="E25" s="56" t="str">
        <f t="shared" si="0"/>
        <v/>
      </c>
      <c r="F25" s="57" t="e">
        <f t="shared" si="1"/>
        <v>#VALUE!</v>
      </c>
    </row>
    <row r="26" spans="1:6" x14ac:dyDescent="0.4">
      <c r="A26" s="70"/>
      <c r="B26" s="12" t="s">
        <v>20</v>
      </c>
      <c r="C26" s="12">
        <f t="shared" si="2"/>
        <v>0</v>
      </c>
      <c r="D26" s="63"/>
      <c r="E26" s="56" t="str">
        <f t="shared" si="0"/>
        <v/>
      </c>
      <c r="F26" s="57" t="e">
        <f t="shared" si="1"/>
        <v>#VALUE!</v>
      </c>
    </row>
    <row r="27" spans="1:6" x14ac:dyDescent="0.4">
      <c r="A27" s="70"/>
      <c r="B27" s="12" t="s">
        <v>21</v>
      </c>
      <c r="C27" s="12">
        <f t="shared" si="2"/>
        <v>0</v>
      </c>
      <c r="D27" s="63"/>
      <c r="E27" s="56" t="str">
        <f t="shared" si="0"/>
        <v/>
      </c>
      <c r="F27" s="57" t="e">
        <f t="shared" si="1"/>
        <v>#VALUE!</v>
      </c>
    </row>
    <row r="28" spans="1:6" x14ac:dyDescent="0.4">
      <c r="A28" s="70"/>
      <c r="B28" s="12" t="s">
        <v>22</v>
      </c>
      <c r="C28" s="12">
        <f t="shared" si="2"/>
        <v>0</v>
      </c>
      <c r="D28" s="63"/>
      <c r="E28" s="56" t="str">
        <f t="shared" si="0"/>
        <v/>
      </c>
      <c r="F28" s="57" t="e">
        <f t="shared" si="1"/>
        <v>#VALUE!</v>
      </c>
    </row>
    <row r="29" spans="1:6" x14ac:dyDescent="0.4">
      <c r="A29" s="70"/>
      <c r="B29" s="12" t="s">
        <v>23</v>
      </c>
      <c r="C29" s="12">
        <f t="shared" si="2"/>
        <v>0</v>
      </c>
      <c r="D29" s="63"/>
      <c r="E29" s="56" t="str">
        <f t="shared" si="0"/>
        <v/>
      </c>
      <c r="F29" s="57" t="e">
        <f t="shared" si="1"/>
        <v>#VALUE!</v>
      </c>
    </row>
    <row r="30" spans="1:6" x14ac:dyDescent="0.4">
      <c r="A30" s="70"/>
      <c r="B30" s="12" t="s">
        <v>24</v>
      </c>
      <c r="C30" s="12">
        <f t="shared" si="2"/>
        <v>0</v>
      </c>
      <c r="D30" s="63"/>
      <c r="E30" s="56" t="str">
        <f t="shared" si="0"/>
        <v/>
      </c>
      <c r="F30" s="57" t="e">
        <f t="shared" si="1"/>
        <v>#VALUE!</v>
      </c>
    </row>
    <row r="31" spans="1:6" x14ac:dyDescent="0.4">
      <c r="A31" s="70"/>
      <c r="B31" s="12" t="s">
        <v>25</v>
      </c>
      <c r="C31" s="12">
        <f t="shared" si="2"/>
        <v>0</v>
      </c>
      <c r="D31" s="63"/>
      <c r="E31" s="56" t="str">
        <f t="shared" si="0"/>
        <v/>
      </c>
      <c r="F31" s="57" t="e">
        <f t="shared" si="1"/>
        <v>#VALUE!</v>
      </c>
    </row>
    <row r="32" spans="1:6" x14ac:dyDescent="0.4">
      <c r="A32" s="70"/>
      <c r="B32" s="12" t="s">
        <v>26</v>
      </c>
      <c r="C32" s="12">
        <f t="shared" si="2"/>
        <v>0</v>
      </c>
      <c r="D32" s="63"/>
      <c r="E32" s="56" t="str">
        <f t="shared" si="0"/>
        <v/>
      </c>
      <c r="F32" s="57" t="e">
        <f t="shared" si="1"/>
        <v>#VALUE!</v>
      </c>
    </row>
    <row r="33" spans="1:6" ht="19.5" thickBot="1" x14ac:dyDescent="0.45">
      <c r="A33" s="70"/>
      <c r="B33" s="13" t="s">
        <v>27</v>
      </c>
      <c r="C33" s="13">
        <f t="shared" si="2"/>
        <v>0</v>
      </c>
      <c r="D33" s="64"/>
      <c r="E33" s="58" t="str">
        <f t="shared" si="0"/>
        <v/>
      </c>
      <c r="F33" s="59" t="e">
        <f t="shared" si="1"/>
        <v>#VALUE!</v>
      </c>
    </row>
    <row r="34" spans="1:6" ht="20.25" thickTop="1" thickBot="1" x14ac:dyDescent="0.45">
      <c r="A34" s="71"/>
      <c r="B34" s="22" t="s">
        <v>32</v>
      </c>
      <c r="C34" s="25" t="s">
        <v>80</v>
      </c>
      <c r="D34" s="60">
        <f t="shared" ref="D34:F34" si="3">SUM(D22:D33)</f>
        <v>0</v>
      </c>
      <c r="E34" s="61">
        <f t="shared" si="3"/>
        <v>0</v>
      </c>
      <c r="F34" s="42" t="e">
        <f t="shared" si="3"/>
        <v>#VALUE!</v>
      </c>
    </row>
  </sheetData>
  <sheetProtection algorithmName="SHA-512" hashValue="upU2mKx7oQI2JQVNU1WqogDf4Hj0F+abFvBGToWkyicZmB+uAaLyldiaVeNHiChNeJB7dxVdwPt3VuJ/0KlPsw==" saltValue="BXukiwr26l3j1RHIK2RdNQ==" spinCount="100000" sheet="1" objects="1" scenarios="1"/>
  <mergeCells count="9">
    <mergeCell ref="C18:D18"/>
    <mergeCell ref="A10:A14"/>
    <mergeCell ref="C11:D11"/>
    <mergeCell ref="A21:A34"/>
    <mergeCell ref="A5:B5"/>
    <mergeCell ref="A6:B6"/>
    <mergeCell ref="A7:B7"/>
    <mergeCell ref="A17:B17"/>
    <mergeCell ref="A18:B18"/>
  </mergeCells>
  <phoneticPr fontId="2"/>
  <dataValidations count="2">
    <dataValidation type="list" allowBlank="1" showInputMessage="1" showErrorMessage="1" sqref="C11" xr:uid="{8EB0095E-2F2D-475A-AD2C-FDA78ED31993}">
      <formula1>"都市ガス,液化石油ガス(LPG),液化天然ガス(LNG),ガス(その他)単位m3,ガス(その他)単位:kg,灯油,軽油"</formula1>
    </dataValidation>
    <dataValidation type="list" allowBlank="1" showInputMessage="1" showErrorMessage="1" sqref="C18" xr:uid="{543EAD98-3E91-4F59-A159-B452E5F17474}">
      <formula1>"有,無"</formula1>
    </dataValidation>
  </dataValidations>
  <pageMargins left="0.7" right="0.7" top="0.75" bottom="0.75" header="0.3" footer="0.3"/>
  <pageSetup paperSize="9" scale="8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9E029-7344-4C29-A633-E293AE1E97D6}">
  <sheetPr>
    <pageSetUpPr fitToPage="1"/>
  </sheetPr>
  <dimension ref="A1:F34"/>
  <sheetViews>
    <sheetView tabSelected="1" view="pageBreakPreview" zoomScale="60" zoomScaleNormal="80" workbookViewId="0">
      <selection activeCell="C7" sqref="C7"/>
    </sheetView>
  </sheetViews>
  <sheetFormatPr defaultRowHeight="18.75" x14ac:dyDescent="0.4"/>
  <cols>
    <col min="2" max="2" width="15.5" bestFit="1" customWidth="1"/>
    <col min="3" max="3" width="11.125" customWidth="1"/>
    <col min="4" max="4" width="12.125" customWidth="1"/>
    <col min="6" max="6" width="16.5" customWidth="1"/>
  </cols>
  <sheetData>
    <row r="1" spans="1:6" x14ac:dyDescent="0.4">
      <c r="A1" t="s">
        <v>85</v>
      </c>
    </row>
    <row r="2" spans="1:6" ht="25.5" x14ac:dyDescent="0.4">
      <c r="A2" s="9" t="s">
        <v>69</v>
      </c>
    </row>
    <row r="3" spans="1:6" x14ac:dyDescent="0.4">
      <c r="B3" s="11"/>
      <c r="C3" t="s">
        <v>79</v>
      </c>
    </row>
    <row r="4" spans="1:6" ht="19.5" thickBot="1" x14ac:dyDescent="0.45">
      <c r="A4" t="s">
        <v>81</v>
      </c>
    </row>
    <row r="5" spans="1:6" x14ac:dyDescent="0.4">
      <c r="A5" s="69" t="s">
        <v>0</v>
      </c>
      <c r="B5" s="72"/>
      <c r="C5" s="87"/>
      <c r="D5" s="92"/>
      <c r="E5" s="93"/>
      <c r="F5" s="10" t="s">
        <v>72</v>
      </c>
    </row>
    <row r="6" spans="1:6" x14ac:dyDescent="0.4">
      <c r="A6" s="70" t="s">
        <v>1</v>
      </c>
      <c r="B6" s="73"/>
      <c r="C6" s="86"/>
      <c r="D6" s="94"/>
      <c r="E6" s="95"/>
      <c r="F6" s="10" t="s">
        <v>73</v>
      </c>
    </row>
    <row r="7" spans="1:6" ht="19.5" thickBot="1" x14ac:dyDescent="0.45">
      <c r="A7" s="71" t="s">
        <v>2</v>
      </c>
      <c r="B7" s="74"/>
      <c r="C7" s="88"/>
      <c r="D7" s="96"/>
      <c r="E7" s="97"/>
      <c r="F7" s="10" t="s">
        <v>74</v>
      </c>
    </row>
    <row r="9" spans="1:6" ht="19.5" thickBot="1" x14ac:dyDescent="0.45">
      <c r="A9" t="s">
        <v>3</v>
      </c>
    </row>
    <row r="10" spans="1:6" x14ac:dyDescent="0.4">
      <c r="A10" s="69" t="s">
        <v>4</v>
      </c>
      <c r="B10" s="14" t="s">
        <v>5</v>
      </c>
      <c r="C10" s="65"/>
      <c r="D10" s="17" t="s">
        <v>11</v>
      </c>
      <c r="F10" t="s">
        <v>75</v>
      </c>
    </row>
    <row r="11" spans="1:6" x14ac:dyDescent="0.4">
      <c r="A11" s="70"/>
      <c r="B11" s="15" t="s">
        <v>7</v>
      </c>
      <c r="C11" s="78" t="s">
        <v>9</v>
      </c>
      <c r="D11" s="77"/>
      <c r="F11" t="s">
        <v>76</v>
      </c>
    </row>
    <row r="12" spans="1:6" x14ac:dyDescent="0.4">
      <c r="A12" s="70"/>
      <c r="B12" s="15" t="s">
        <v>66</v>
      </c>
      <c r="C12" s="66"/>
      <c r="D12" s="18" t="s">
        <v>11</v>
      </c>
      <c r="F12" t="s">
        <v>75</v>
      </c>
    </row>
    <row r="13" spans="1:6" x14ac:dyDescent="0.4">
      <c r="A13" s="70"/>
      <c r="B13" s="15" t="s">
        <v>8</v>
      </c>
      <c r="C13" s="66"/>
      <c r="D13" s="18" t="s">
        <v>10</v>
      </c>
    </row>
    <row r="14" spans="1:6" ht="19.5" thickBot="1" x14ac:dyDescent="0.45">
      <c r="A14" s="71"/>
      <c r="B14" s="16" t="s">
        <v>64</v>
      </c>
      <c r="C14" s="67"/>
      <c r="D14" s="19" t="s">
        <v>89</v>
      </c>
      <c r="F14" t="s">
        <v>82</v>
      </c>
    </row>
    <row r="16" spans="1:6" ht="19.5" thickBot="1" x14ac:dyDescent="0.45">
      <c r="A16" t="s">
        <v>70</v>
      </c>
    </row>
    <row r="17" spans="1:6" ht="19.5" customHeight="1" x14ac:dyDescent="0.4">
      <c r="A17" s="69" t="s">
        <v>12</v>
      </c>
      <c r="B17" s="72"/>
      <c r="C17" s="68"/>
      <c r="D17" s="17" t="s">
        <v>13</v>
      </c>
      <c r="F17" t="s">
        <v>77</v>
      </c>
    </row>
    <row r="18" spans="1:6" ht="19.5" customHeight="1" thickBot="1" x14ac:dyDescent="0.45">
      <c r="A18" s="71" t="s">
        <v>71</v>
      </c>
      <c r="B18" s="74"/>
      <c r="C18" s="75"/>
      <c r="D18" s="76"/>
      <c r="F18" t="s">
        <v>78</v>
      </c>
    </row>
    <row r="20" spans="1:6" ht="19.5" thickBot="1" x14ac:dyDescent="0.45">
      <c r="A20" t="s">
        <v>14</v>
      </c>
    </row>
    <row r="21" spans="1:6" ht="56.25" x14ac:dyDescent="0.4">
      <c r="A21" s="79" t="str">
        <f>C11</f>
        <v>都市ガス</v>
      </c>
      <c r="B21" s="26" t="s">
        <v>15</v>
      </c>
      <c r="C21" s="24" t="s">
        <v>31</v>
      </c>
      <c r="D21" s="30" t="s">
        <v>88</v>
      </c>
      <c r="E21" s="24" t="s">
        <v>29</v>
      </c>
      <c r="F21" s="31" t="s">
        <v>30</v>
      </c>
    </row>
    <row r="22" spans="1:6" x14ac:dyDescent="0.4">
      <c r="A22" s="80"/>
      <c r="B22" s="27" t="s">
        <v>16</v>
      </c>
      <c r="C22" s="32">
        <f>$C$13</f>
        <v>0</v>
      </c>
      <c r="D22" s="33">
        <f>'別紙４－１①【廃熱量】既存設備'!D22</f>
        <v>0</v>
      </c>
      <c r="E22" s="34" t="str">
        <f>IF(AND(ISNUMBER($C$10),ISNUMBER($C$17)),D22/$C$10/$C$17,"")</f>
        <v/>
      </c>
      <c r="F22" s="35" t="e">
        <f>E22*$C$13*$C$17</f>
        <v>#VALUE!</v>
      </c>
    </row>
    <row r="23" spans="1:6" x14ac:dyDescent="0.4">
      <c r="A23" s="80"/>
      <c r="B23" s="27" t="s">
        <v>17</v>
      </c>
      <c r="C23" s="32">
        <f t="shared" ref="C23:C33" si="0">$C$13</f>
        <v>0</v>
      </c>
      <c r="D23" s="33">
        <f>'別紙４－１①【廃熱量】既存設備'!D23</f>
        <v>0</v>
      </c>
      <c r="E23" s="34" t="str">
        <f t="shared" ref="E23:E33" si="1">IF(AND(ISNUMBER($C$10),ISNUMBER($C$17)),D23/$C$10/$C$17,"")</f>
        <v/>
      </c>
      <c r="F23" s="35" t="e">
        <f t="shared" ref="F23:F33" si="2">E23*$C$13*$C$17</f>
        <v>#VALUE!</v>
      </c>
    </row>
    <row r="24" spans="1:6" x14ac:dyDescent="0.4">
      <c r="A24" s="80"/>
      <c r="B24" s="27" t="s">
        <v>18</v>
      </c>
      <c r="C24" s="32">
        <f t="shared" si="0"/>
        <v>0</v>
      </c>
      <c r="D24" s="33">
        <f>'別紙４－１①【廃熱量】既存設備'!D24</f>
        <v>0</v>
      </c>
      <c r="E24" s="34" t="str">
        <f t="shared" si="1"/>
        <v/>
      </c>
      <c r="F24" s="35" t="e">
        <f t="shared" si="2"/>
        <v>#VALUE!</v>
      </c>
    </row>
    <row r="25" spans="1:6" x14ac:dyDescent="0.4">
      <c r="A25" s="80"/>
      <c r="B25" s="27" t="s">
        <v>19</v>
      </c>
      <c r="C25" s="32">
        <f t="shared" si="0"/>
        <v>0</v>
      </c>
      <c r="D25" s="33">
        <f>'別紙４－１①【廃熱量】既存設備'!D25</f>
        <v>0</v>
      </c>
      <c r="E25" s="34" t="str">
        <f t="shared" si="1"/>
        <v/>
      </c>
      <c r="F25" s="35" t="e">
        <f t="shared" si="2"/>
        <v>#VALUE!</v>
      </c>
    </row>
    <row r="26" spans="1:6" x14ac:dyDescent="0.4">
      <c r="A26" s="80"/>
      <c r="B26" s="27" t="s">
        <v>20</v>
      </c>
      <c r="C26" s="32">
        <f t="shared" si="0"/>
        <v>0</v>
      </c>
      <c r="D26" s="33">
        <f>'別紙４－１①【廃熱量】既存設備'!D26</f>
        <v>0</v>
      </c>
      <c r="E26" s="34" t="str">
        <f t="shared" si="1"/>
        <v/>
      </c>
      <c r="F26" s="35" t="e">
        <f t="shared" si="2"/>
        <v>#VALUE!</v>
      </c>
    </row>
    <row r="27" spans="1:6" x14ac:dyDescent="0.4">
      <c r="A27" s="80"/>
      <c r="B27" s="27" t="s">
        <v>21</v>
      </c>
      <c r="C27" s="32">
        <f t="shared" si="0"/>
        <v>0</v>
      </c>
      <c r="D27" s="33">
        <f>'別紙４－１①【廃熱量】既存設備'!D27</f>
        <v>0</v>
      </c>
      <c r="E27" s="34" t="str">
        <f t="shared" si="1"/>
        <v/>
      </c>
      <c r="F27" s="35" t="e">
        <f t="shared" si="2"/>
        <v>#VALUE!</v>
      </c>
    </row>
    <row r="28" spans="1:6" x14ac:dyDescent="0.4">
      <c r="A28" s="80"/>
      <c r="B28" s="27" t="s">
        <v>22</v>
      </c>
      <c r="C28" s="32">
        <f t="shared" si="0"/>
        <v>0</v>
      </c>
      <c r="D28" s="33">
        <f>'別紙４－１①【廃熱量】既存設備'!D28</f>
        <v>0</v>
      </c>
      <c r="E28" s="34" t="str">
        <f t="shared" si="1"/>
        <v/>
      </c>
      <c r="F28" s="35" t="e">
        <f t="shared" si="2"/>
        <v>#VALUE!</v>
      </c>
    </row>
    <row r="29" spans="1:6" x14ac:dyDescent="0.4">
      <c r="A29" s="80"/>
      <c r="B29" s="27" t="s">
        <v>23</v>
      </c>
      <c r="C29" s="32">
        <f t="shared" si="0"/>
        <v>0</v>
      </c>
      <c r="D29" s="33">
        <f>'別紙４－１①【廃熱量】既存設備'!D29</f>
        <v>0</v>
      </c>
      <c r="E29" s="34" t="str">
        <f t="shared" si="1"/>
        <v/>
      </c>
      <c r="F29" s="35" t="e">
        <f t="shared" si="2"/>
        <v>#VALUE!</v>
      </c>
    </row>
    <row r="30" spans="1:6" x14ac:dyDescent="0.4">
      <c r="A30" s="80"/>
      <c r="B30" s="27" t="s">
        <v>24</v>
      </c>
      <c r="C30" s="32">
        <f t="shared" si="0"/>
        <v>0</v>
      </c>
      <c r="D30" s="33">
        <f>'別紙４－１①【廃熱量】既存設備'!D30</f>
        <v>0</v>
      </c>
      <c r="E30" s="34" t="str">
        <f t="shared" si="1"/>
        <v/>
      </c>
      <c r="F30" s="35" t="e">
        <f t="shared" si="2"/>
        <v>#VALUE!</v>
      </c>
    </row>
    <row r="31" spans="1:6" x14ac:dyDescent="0.4">
      <c r="A31" s="80"/>
      <c r="B31" s="27" t="s">
        <v>25</v>
      </c>
      <c r="C31" s="32">
        <f t="shared" si="0"/>
        <v>0</v>
      </c>
      <c r="D31" s="33">
        <f>'別紙４－１①【廃熱量】既存設備'!D31</f>
        <v>0</v>
      </c>
      <c r="E31" s="34" t="str">
        <f t="shared" si="1"/>
        <v/>
      </c>
      <c r="F31" s="35" t="e">
        <f t="shared" si="2"/>
        <v>#VALUE!</v>
      </c>
    </row>
    <row r="32" spans="1:6" x14ac:dyDescent="0.4">
      <c r="A32" s="80"/>
      <c r="B32" s="27" t="s">
        <v>26</v>
      </c>
      <c r="C32" s="32">
        <f t="shared" si="0"/>
        <v>0</v>
      </c>
      <c r="D32" s="33">
        <f>'別紙４－１①【廃熱量】既存設備'!D32</f>
        <v>0</v>
      </c>
      <c r="E32" s="34" t="str">
        <f t="shared" si="1"/>
        <v/>
      </c>
      <c r="F32" s="35" t="e">
        <f t="shared" si="2"/>
        <v>#VALUE!</v>
      </c>
    </row>
    <row r="33" spans="1:6" ht="19.5" thickBot="1" x14ac:dyDescent="0.45">
      <c r="A33" s="80"/>
      <c r="B33" s="28" t="s">
        <v>27</v>
      </c>
      <c r="C33" s="36">
        <f t="shared" si="0"/>
        <v>0</v>
      </c>
      <c r="D33" s="37">
        <f>'別紙４－１①【廃熱量】既存設備'!D33</f>
        <v>0</v>
      </c>
      <c r="E33" s="38" t="str">
        <f t="shared" si="1"/>
        <v/>
      </c>
      <c r="F33" s="39" t="e">
        <f t="shared" si="2"/>
        <v>#VALUE!</v>
      </c>
    </row>
    <row r="34" spans="1:6" ht="20.25" thickTop="1" thickBot="1" x14ac:dyDescent="0.45">
      <c r="A34" s="81"/>
      <c r="B34" s="29" t="s">
        <v>32</v>
      </c>
      <c r="C34" s="40"/>
      <c r="D34" s="41">
        <f t="shared" ref="D34:F34" si="3">SUM(D22:D33)</f>
        <v>0</v>
      </c>
      <c r="E34" s="42">
        <f t="shared" si="3"/>
        <v>0</v>
      </c>
      <c r="F34" s="43" t="e">
        <f t="shared" si="3"/>
        <v>#VALUE!</v>
      </c>
    </row>
  </sheetData>
  <sheetProtection algorithmName="SHA-512" hashValue="HzNFRm78tOtRYvPTviWFVUhsG5BNO7U6Sl9OvcBkzpRjYJdtYh6JrsgMbW25XA4MEmcRdtElibK9A1QyYNpqmg==" saltValue="x8WQnypLSZHgLJ/YixZhrQ==" spinCount="100000" sheet="1" objects="1" scenarios="1"/>
  <mergeCells count="9">
    <mergeCell ref="A21:A34"/>
    <mergeCell ref="A5:B5"/>
    <mergeCell ref="A6:B6"/>
    <mergeCell ref="A7:B7"/>
    <mergeCell ref="A10:A14"/>
    <mergeCell ref="C11:D11"/>
    <mergeCell ref="A17:B17"/>
    <mergeCell ref="A18:B18"/>
    <mergeCell ref="C18:D18"/>
  </mergeCells>
  <phoneticPr fontId="2"/>
  <dataValidations count="2">
    <dataValidation type="list" allowBlank="1" showInputMessage="1" showErrorMessage="1" sqref="C18" xr:uid="{C61F4B48-B36C-49A8-9037-CAD62E0357D7}">
      <formula1>"有,無"</formula1>
    </dataValidation>
    <dataValidation type="list" allowBlank="1" showInputMessage="1" showErrorMessage="1" sqref="C11" xr:uid="{F5CEE760-BE51-4787-8F9A-81F692A3A1A8}">
      <formula1>"都市ガス,液化石油ガス(LPG),液化天然ガス(LNG),ガス(その他)単位m3,ガス(その他)単位:kg,灯油,軽油"</formula1>
    </dataValidation>
  </dataValidations>
  <pageMargins left="0.7" right="0.7" top="0.75" bottom="0.75" header="0.3" footer="0.3"/>
  <pageSetup paperSize="9" scale="8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43ADD2-DA93-4BB5-92A9-0175F38705A5}">
  <sheetPr>
    <pageSetUpPr fitToPage="1"/>
  </sheetPr>
  <dimension ref="A1:E18"/>
  <sheetViews>
    <sheetView view="pageBreakPreview" topLeftCell="A5" zoomScaleNormal="100" zoomScaleSheetLayoutView="100" workbookViewId="0">
      <selection activeCell="B14" sqref="B14"/>
    </sheetView>
  </sheetViews>
  <sheetFormatPr defaultRowHeight="18.75" x14ac:dyDescent="0.4"/>
  <cols>
    <col min="1" max="1" width="19.125" customWidth="1"/>
    <col min="2" max="2" width="19.25" bestFit="1" customWidth="1"/>
    <col min="3" max="3" width="15.125" bestFit="1" customWidth="1"/>
    <col min="4" max="4" width="9.625" customWidth="1"/>
    <col min="5" max="5" width="8.5" bestFit="1" customWidth="1"/>
  </cols>
  <sheetData>
    <row r="1" spans="1:5" x14ac:dyDescent="0.4">
      <c r="A1" t="s">
        <v>86</v>
      </c>
    </row>
    <row r="2" spans="1:5" x14ac:dyDescent="0.4">
      <c r="A2" t="s">
        <v>39</v>
      </c>
    </row>
    <row r="4" spans="1:5" x14ac:dyDescent="0.4">
      <c r="A4" t="s">
        <v>34</v>
      </c>
    </row>
    <row r="5" spans="1:5" ht="36" customHeight="1" x14ac:dyDescent="0.4">
      <c r="A5" s="83" t="s">
        <v>35</v>
      </c>
      <c r="B5" s="83" t="s">
        <v>36</v>
      </c>
      <c r="C5" s="82" t="s">
        <v>37</v>
      </c>
      <c r="D5" s="82" t="s">
        <v>41</v>
      </c>
      <c r="E5" s="82"/>
    </row>
    <row r="6" spans="1:5" x14ac:dyDescent="0.4">
      <c r="A6" s="83"/>
      <c r="B6" s="83"/>
      <c r="C6" s="82"/>
      <c r="D6" s="8" t="s">
        <v>40</v>
      </c>
      <c r="E6" s="8" t="s">
        <v>38</v>
      </c>
    </row>
    <row r="7" spans="1:5" x14ac:dyDescent="0.4">
      <c r="A7" s="44" t="e">
        <f>'別紙４－１①【廃熱量】既存設備'!F34*'別紙４－１①【廃熱量】既存設備'!C14*0.0258/1000</f>
        <v>#VALUE!</v>
      </c>
      <c r="B7" s="44" t="e">
        <f>'別紙４－１②【廃熱量】導入予定設備'!F34*'別紙４－１②【廃熱量】導入予定設備'!C14*0.0258/1000</f>
        <v>#VALUE!</v>
      </c>
      <c r="C7" s="44" t="e">
        <f>A7-B7</f>
        <v>#VALUE!</v>
      </c>
      <c r="D7" s="44" t="e">
        <f>C7</f>
        <v>#VALUE!</v>
      </c>
      <c r="E7" s="45" t="e">
        <f>(A7-B7)/A7</f>
        <v>#VALUE!</v>
      </c>
    </row>
    <row r="8" spans="1:5" ht="19.5" thickBot="1" x14ac:dyDescent="0.45">
      <c r="A8" s="46"/>
      <c r="B8" s="46"/>
      <c r="C8" s="46"/>
      <c r="D8" s="46"/>
      <c r="E8" s="46"/>
    </row>
    <row r="9" spans="1:5" x14ac:dyDescent="0.4">
      <c r="A9" s="47" t="s">
        <v>1</v>
      </c>
      <c r="B9" s="48" t="s">
        <v>1</v>
      </c>
      <c r="C9" s="46"/>
      <c r="D9" s="46"/>
      <c r="E9" s="46"/>
    </row>
    <row r="10" spans="1:5" ht="19.5" thickBot="1" x14ac:dyDescent="0.45">
      <c r="A10" s="49">
        <f>'別紙４－１①【廃熱量】既存設備'!C6</f>
        <v>0</v>
      </c>
      <c r="B10" s="40">
        <f>'別紙４－１②【廃熱量】導入予定設備'!C6</f>
        <v>0</v>
      </c>
      <c r="C10" s="46"/>
      <c r="D10" s="46"/>
      <c r="E10" s="46"/>
    </row>
    <row r="11" spans="1:5" x14ac:dyDescent="0.4">
      <c r="A11" s="47" t="s">
        <v>2</v>
      </c>
      <c r="B11" s="48" t="s">
        <v>2</v>
      </c>
      <c r="C11" s="46"/>
      <c r="D11" s="46"/>
      <c r="E11" s="46"/>
    </row>
    <row r="12" spans="1:5" ht="19.5" thickBot="1" x14ac:dyDescent="0.45">
      <c r="A12" s="49">
        <f>'別紙４－１①【廃熱量】既存設備'!C7</f>
        <v>0</v>
      </c>
      <c r="B12" s="40">
        <f>'別紙４－１②【廃熱量】導入予定設備'!C7</f>
        <v>0</v>
      </c>
      <c r="C12" s="46"/>
      <c r="D12" s="46"/>
      <c r="E12" s="46"/>
    </row>
    <row r="13" spans="1:5" x14ac:dyDescent="0.4">
      <c r="A13" s="47" t="s">
        <v>65</v>
      </c>
      <c r="B13" s="48" t="s">
        <v>65</v>
      </c>
      <c r="C13" s="46"/>
      <c r="D13" s="46"/>
      <c r="E13" s="46"/>
    </row>
    <row r="14" spans="1:5" ht="19.5" thickBot="1" x14ac:dyDescent="0.45">
      <c r="A14" s="49">
        <f>'別紙４－１①【廃熱量】既存設備'!C12</f>
        <v>0</v>
      </c>
      <c r="B14" s="40">
        <f>'別紙４－１②【廃熱量】導入予定設備'!C12</f>
        <v>0</v>
      </c>
      <c r="C14" s="46"/>
      <c r="D14" s="46"/>
      <c r="E14" s="46"/>
    </row>
    <row r="15" spans="1:5" x14ac:dyDescent="0.4">
      <c r="A15" s="47" t="s">
        <v>67</v>
      </c>
      <c r="B15" s="48" t="s">
        <v>67</v>
      </c>
      <c r="C15" s="46"/>
      <c r="D15" s="46"/>
      <c r="E15" s="46"/>
    </row>
    <row r="16" spans="1:5" ht="19.5" thickBot="1" x14ac:dyDescent="0.45">
      <c r="A16" s="50" t="e">
        <f>'別紙４－１①【廃熱量】既存設備'!F34</f>
        <v>#VALUE!</v>
      </c>
      <c r="B16" s="51" t="e">
        <f>'別紙４－１②【廃熱量】導入予定設備'!F34</f>
        <v>#VALUE!</v>
      </c>
      <c r="C16" s="46"/>
      <c r="D16" s="46"/>
      <c r="E16" s="46"/>
    </row>
    <row r="17" spans="1:5" x14ac:dyDescent="0.4">
      <c r="A17" s="52" t="s">
        <v>68</v>
      </c>
      <c r="B17" s="53" t="s">
        <v>68</v>
      </c>
      <c r="C17" s="46"/>
      <c r="D17" s="46"/>
      <c r="E17" s="46"/>
    </row>
    <row r="18" spans="1:5" ht="19.5" thickBot="1" x14ac:dyDescent="0.45">
      <c r="A18" s="54" t="e">
        <f>A7</f>
        <v>#VALUE!</v>
      </c>
      <c r="B18" s="55" t="e">
        <f>B7</f>
        <v>#VALUE!</v>
      </c>
      <c r="C18" s="46"/>
      <c r="D18" s="46"/>
      <c r="E18" s="46"/>
    </row>
  </sheetData>
  <sheetProtection algorithmName="SHA-512" hashValue="5wbEas/fa/W8009sEObM2MWwmiFX2oEb1i2SxlKYnWAR3OHZEBckuOQ9WXXuJnySvUkAbVftB48ehhOFl8kuZw==" saltValue="PWXeasRi5DIdaeK9ptMjJA==" spinCount="100000" sheet="1" objects="1" scenarios="1"/>
  <mergeCells count="4">
    <mergeCell ref="D5:E5"/>
    <mergeCell ref="C5:C6"/>
    <mergeCell ref="B5:B6"/>
    <mergeCell ref="A5:A6"/>
  </mergeCells>
  <phoneticPr fontId="2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758B4-8218-4F57-90A5-17DC600BBBF1}">
  <sheetPr>
    <pageSetUpPr fitToPage="1"/>
  </sheetPr>
  <dimension ref="A1:G16"/>
  <sheetViews>
    <sheetView topLeftCell="A2" workbookViewId="0">
      <selection activeCell="F16" sqref="F16"/>
    </sheetView>
  </sheetViews>
  <sheetFormatPr defaultRowHeight="18.75" x14ac:dyDescent="0.4"/>
  <cols>
    <col min="1" max="1" width="9.875" bestFit="1" customWidth="1"/>
  </cols>
  <sheetData>
    <row r="1" spans="1:7" x14ac:dyDescent="0.4">
      <c r="A1" t="s">
        <v>62</v>
      </c>
    </row>
    <row r="2" spans="1:7" x14ac:dyDescent="0.15">
      <c r="A2" s="1" t="s">
        <v>61</v>
      </c>
    </row>
    <row r="3" spans="1:7" x14ac:dyDescent="0.15">
      <c r="A3" s="1" t="s">
        <v>63</v>
      </c>
      <c r="B3" s="1"/>
      <c r="C3" s="1"/>
      <c r="D3" s="1"/>
      <c r="E3" s="2" t="s">
        <v>60</v>
      </c>
      <c r="F3" s="2"/>
      <c r="G3" s="2"/>
    </row>
    <row r="4" spans="1:7" ht="24" x14ac:dyDescent="0.15">
      <c r="A4" s="84" t="s">
        <v>6</v>
      </c>
      <c r="B4" s="3" t="s">
        <v>43</v>
      </c>
      <c r="C4" s="3" t="s">
        <v>43</v>
      </c>
      <c r="D4" s="1"/>
      <c r="E4" s="4" t="s">
        <v>44</v>
      </c>
      <c r="F4" s="4">
        <v>2.58E-2</v>
      </c>
      <c r="G4" s="4" t="s">
        <v>45</v>
      </c>
    </row>
    <row r="5" spans="1:7" x14ac:dyDescent="0.15">
      <c r="A5" s="85"/>
      <c r="B5" s="5" t="s">
        <v>46</v>
      </c>
      <c r="C5" s="5" t="s">
        <v>47</v>
      </c>
      <c r="D5" s="1"/>
      <c r="E5" s="4" t="s">
        <v>48</v>
      </c>
      <c r="F5" s="4">
        <v>0.252</v>
      </c>
      <c r="G5" s="6" t="s">
        <v>49</v>
      </c>
    </row>
    <row r="6" spans="1:7" x14ac:dyDescent="0.15">
      <c r="A6" s="7" t="s">
        <v>50</v>
      </c>
      <c r="B6" s="62">
        <v>24.4</v>
      </c>
      <c r="C6" s="62">
        <v>25.7</v>
      </c>
      <c r="D6" s="1"/>
      <c r="E6" s="1"/>
      <c r="F6" s="1"/>
      <c r="G6" s="1"/>
    </row>
    <row r="7" spans="1:7" x14ac:dyDescent="0.15">
      <c r="A7" s="7" t="s">
        <v>51</v>
      </c>
      <c r="B7" s="62">
        <v>27.9</v>
      </c>
      <c r="C7" s="62">
        <v>29.4</v>
      </c>
      <c r="D7" s="1"/>
      <c r="F7" s="1"/>
      <c r="G7" s="1"/>
    </row>
    <row r="8" spans="1:7" x14ac:dyDescent="0.15">
      <c r="A8" s="7" t="s">
        <v>52</v>
      </c>
      <c r="B8" s="62">
        <v>34.200000000000003</v>
      </c>
      <c r="C8" s="62">
        <v>36.700000000000003</v>
      </c>
      <c r="D8" s="1"/>
      <c r="E8" s="1"/>
      <c r="F8" s="1"/>
      <c r="G8" s="1"/>
    </row>
    <row r="9" spans="1:7" x14ac:dyDescent="0.15">
      <c r="A9" s="7" t="s">
        <v>53</v>
      </c>
      <c r="B9" s="62">
        <v>35.1</v>
      </c>
      <c r="C9" s="62">
        <v>37.700000000000003</v>
      </c>
      <c r="D9" s="1"/>
      <c r="E9" s="1"/>
      <c r="F9" s="1"/>
      <c r="G9" s="1"/>
    </row>
    <row r="10" spans="1:7" x14ac:dyDescent="0.15">
      <c r="A10" s="7" t="s">
        <v>54</v>
      </c>
      <c r="B10" s="62">
        <v>36.6</v>
      </c>
      <c r="C10" s="62">
        <v>39.1</v>
      </c>
      <c r="D10" s="1"/>
      <c r="E10" s="1"/>
      <c r="F10" s="1"/>
      <c r="G10" s="1"/>
    </row>
    <row r="11" spans="1:7" x14ac:dyDescent="0.15">
      <c r="A11" s="7" t="s">
        <v>55</v>
      </c>
      <c r="B11" s="62">
        <v>39.4</v>
      </c>
      <c r="C11" s="62">
        <v>41.9</v>
      </c>
      <c r="D11" s="1"/>
      <c r="E11" s="1"/>
      <c r="F11" s="1"/>
      <c r="G11" s="1"/>
    </row>
    <row r="12" spans="1:7" x14ac:dyDescent="0.15">
      <c r="A12" s="7" t="s">
        <v>56</v>
      </c>
      <c r="B12" s="62">
        <v>39.4</v>
      </c>
      <c r="C12" s="62">
        <v>41.9</v>
      </c>
      <c r="D12" s="1"/>
      <c r="E12" s="1"/>
      <c r="F12" s="1"/>
      <c r="G12" s="1"/>
    </row>
    <row r="13" spans="1:7" x14ac:dyDescent="0.15">
      <c r="A13" s="7" t="s">
        <v>42</v>
      </c>
      <c r="B13" s="62">
        <v>45.8</v>
      </c>
      <c r="C13" s="62">
        <v>50.8</v>
      </c>
      <c r="D13" s="1"/>
      <c r="E13" s="1"/>
      <c r="F13" s="1"/>
      <c r="G13" s="1"/>
    </row>
    <row r="14" spans="1:7" x14ac:dyDescent="0.15">
      <c r="A14" s="7" t="s">
        <v>57</v>
      </c>
      <c r="B14" s="62">
        <v>39.200000000000003</v>
      </c>
      <c r="C14" s="62">
        <v>43.5</v>
      </c>
      <c r="D14" s="1"/>
      <c r="E14" s="1"/>
      <c r="F14" s="1"/>
      <c r="G14" s="1"/>
    </row>
    <row r="15" spans="1:7" ht="24" x14ac:dyDescent="0.15">
      <c r="A15" s="7" t="s">
        <v>58</v>
      </c>
      <c r="B15" s="62">
        <v>40.6</v>
      </c>
      <c r="C15" s="62">
        <v>45</v>
      </c>
      <c r="D15" s="1"/>
      <c r="E15" s="1"/>
      <c r="F15" s="1"/>
      <c r="G15" s="1"/>
    </row>
    <row r="16" spans="1:7" ht="24" x14ac:dyDescent="0.15">
      <c r="A16" s="7" t="s">
        <v>59</v>
      </c>
      <c r="B16" s="62">
        <v>41.5</v>
      </c>
      <c r="C16" s="62">
        <v>46</v>
      </c>
      <c r="D16" s="1"/>
      <c r="E16" s="1"/>
      <c r="F16" s="1"/>
      <c r="G16" s="1"/>
    </row>
  </sheetData>
  <mergeCells count="1">
    <mergeCell ref="A4:A5"/>
  </mergeCells>
  <phoneticPr fontId="2"/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別紙４－１①【廃熱量】既存設備</vt:lpstr>
      <vt:lpstr>別紙４－１②【廃熱量】導入予定設備</vt:lpstr>
      <vt:lpstr>別紙４－１③省エネ計算書</vt:lpstr>
      <vt:lpstr>【参考】原油換算係数</vt:lpstr>
      <vt:lpstr>'別紙４－１①【廃熱量】既存設備'!Print_Area</vt:lpstr>
      <vt:lpstr>'別紙４－１②【廃熱量】導入予定設備'!Print_Area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koyama</dc:creator>
  <cp:lastModifiedBy>koyama</cp:lastModifiedBy>
  <cp:lastPrinted>2022-03-10T06:48:42Z</cp:lastPrinted>
  <dcterms:created xsi:type="dcterms:W3CDTF">2022-03-07T05:57:08Z</dcterms:created>
  <dcterms:modified xsi:type="dcterms:W3CDTF">2022-04-08T02:06:28Z</dcterms:modified>
</cp:coreProperties>
</file>