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C:\Users\nsuzuki\Desktop\R4補\申請様式_一式\"/>
    </mc:Choice>
  </mc:AlternateContent>
  <xr:revisionPtr revIDLastSave="0" documentId="13_ncr:1_{FA8D0FA4-E830-4A9B-B026-BED03600C308}" xr6:coauthVersionLast="47" xr6:coauthVersionMax="47" xr10:uidLastSave="{00000000-0000-0000-0000-000000000000}"/>
  <bookViews>
    <workbookView xWindow="-110" yWindow="-110" windowWidth="19420" windowHeight="10420" tabRatio="854" xr2:uid="{00000000-000D-0000-FFFF-FFFF00000000}"/>
  </bookViews>
  <sheets>
    <sheet name="別紙⑥-1" sheetId="131" r:id="rId1"/>
    <sheet name="別紙⑥-2" sheetId="132" r:id="rId2"/>
    <sheet name="別紙⑥-3 (電力)" sheetId="133" r:id="rId3"/>
    <sheet name="別紙⑥-3(温水)" sheetId="134" r:id="rId4"/>
  </sheets>
  <definedNames>
    <definedName name="_xlnm.Print_Area" localSheetId="0">'別紙⑥-1'!$A$1:$AS$46</definedName>
    <definedName name="_xlnm.Print_Area" localSheetId="1">'別紙⑥-2'!$A$1:$I$45</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G28" i="131" l="1"/>
  <c r="C45" i="132"/>
  <c r="I30" i="134" l="1"/>
  <c r="H30" i="134"/>
  <c r="F30" i="134"/>
  <c r="E30" i="134"/>
  <c r="C30" i="134"/>
  <c r="B30" i="134"/>
  <c r="J29" i="134"/>
  <c r="J30" i="134" s="1"/>
  <c r="G29" i="134"/>
  <c r="G30" i="134" s="1"/>
  <c r="D29" i="134"/>
  <c r="D30" i="134" s="1"/>
  <c r="J28" i="134"/>
  <c r="G28" i="134"/>
  <c r="D28" i="134"/>
  <c r="J27" i="134"/>
  <c r="G27" i="134"/>
  <c r="D27" i="134"/>
  <c r="J26" i="134"/>
  <c r="G26" i="134"/>
  <c r="D26" i="134"/>
  <c r="J25" i="134"/>
  <c r="G25" i="134"/>
  <c r="D25" i="134"/>
  <c r="J24" i="134"/>
  <c r="G24" i="134"/>
  <c r="D24" i="134"/>
  <c r="J23" i="134"/>
  <c r="G23" i="134"/>
  <c r="D23" i="134"/>
  <c r="J22" i="134"/>
  <c r="G22" i="134"/>
  <c r="D22" i="134"/>
  <c r="J21" i="134"/>
  <c r="G21" i="134"/>
  <c r="D21" i="134"/>
  <c r="J20" i="134"/>
  <c r="G20" i="134"/>
  <c r="D20" i="134"/>
  <c r="J19" i="134"/>
  <c r="G19" i="134"/>
  <c r="D19" i="134"/>
  <c r="J18" i="134"/>
  <c r="G18" i="134"/>
  <c r="D18" i="134"/>
  <c r="J17" i="134"/>
  <c r="G17" i="134"/>
  <c r="D17" i="134"/>
  <c r="J16" i="134"/>
  <c r="G16" i="134"/>
  <c r="D16" i="134"/>
  <c r="J15" i="134"/>
  <c r="G15" i="134"/>
  <c r="D15" i="134"/>
  <c r="J14" i="134"/>
  <c r="G14" i="134"/>
  <c r="D14" i="134"/>
  <c r="J13" i="134"/>
  <c r="G13" i="134"/>
  <c r="D13" i="134"/>
  <c r="J12" i="134"/>
  <c r="G12" i="134"/>
  <c r="D12" i="134"/>
  <c r="J11" i="134"/>
  <c r="G11" i="134"/>
  <c r="D11" i="134"/>
  <c r="J10" i="134"/>
  <c r="G10" i="134"/>
  <c r="D10" i="134"/>
  <c r="J9" i="134"/>
  <c r="G9" i="134"/>
  <c r="D9" i="134"/>
  <c r="J8" i="134"/>
  <c r="G8" i="134"/>
  <c r="D8" i="134"/>
  <c r="J7" i="134"/>
  <c r="G7" i="134"/>
  <c r="D7" i="134"/>
  <c r="J6" i="134"/>
  <c r="G6" i="134"/>
  <c r="D6" i="134"/>
  <c r="I30" i="133"/>
  <c r="H30" i="133"/>
  <c r="F30" i="133"/>
  <c r="E30" i="133"/>
  <c r="C30" i="133"/>
  <c r="B30" i="133"/>
  <c r="J29" i="133"/>
  <c r="J30" i="133" s="1"/>
  <c r="G29" i="133"/>
  <c r="D29" i="133"/>
  <c r="D30" i="133" s="1"/>
  <c r="J28" i="133"/>
  <c r="G28" i="133"/>
  <c r="D28" i="133"/>
  <c r="J27" i="133"/>
  <c r="G27" i="133"/>
  <c r="D27" i="133"/>
  <c r="J26" i="133"/>
  <c r="G26" i="133"/>
  <c r="D26" i="133"/>
  <c r="J25" i="133"/>
  <c r="G25" i="133"/>
  <c r="D25" i="133"/>
  <c r="J24" i="133"/>
  <c r="G24" i="133"/>
  <c r="D24" i="133"/>
  <c r="J23" i="133"/>
  <c r="G23" i="133"/>
  <c r="D23" i="133"/>
  <c r="J22" i="133"/>
  <c r="G22" i="133"/>
  <c r="D22" i="133"/>
  <c r="J21" i="133"/>
  <c r="G21" i="133"/>
  <c r="D21" i="133"/>
  <c r="J20" i="133"/>
  <c r="G20" i="133"/>
  <c r="D20" i="133"/>
  <c r="J19" i="133"/>
  <c r="G19" i="133"/>
  <c r="D19" i="133"/>
  <c r="J18" i="133"/>
  <c r="G18" i="133"/>
  <c r="D18" i="133"/>
  <c r="J17" i="133"/>
  <c r="G17" i="133"/>
  <c r="D17" i="133"/>
  <c r="J16" i="133"/>
  <c r="G16" i="133"/>
  <c r="D16" i="133"/>
  <c r="J15" i="133"/>
  <c r="G15" i="133"/>
  <c r="D15" i="133"/>
  <c r="J14" i="133"/>
  <c r="G14" i="133"/>
  <c r="D14" i="133"/>
  <c r="J13" i="133"/>
  <c r="G13" i="133"/>
  <c r="D13" i="133"/>
  <c r="J12" i="133"/>
  <c r="G12" i="133"/>
  <c r="D12" i="133"/>
  <c r="J11" i="133"/>
  <c r="G11" i="133"/>
  <c r="D11" i="133"/>
  <c r="J10" i="133"/>
  <c r="G10" i="133"/>
  <c r="D10" i="133"/>
  <c r="J9" i="133"/>
  <c r="G9" i="133"/>
  <c r="D9" i="133"/>
  <c r="J8" i="133"/>
  <c r="G8" i="133"/>
  <c r="D8" i="133"/>
  <c r="J7" i="133"/>
  <c r="G7" i="133"/>
  <c r="G30" i="133" s="1"/>
  <c r="D7" i="133"/>
  <c r="J6" i="133"/>
  <c r="G6" i="133"/>
  <c r="D6" i="133"/>
  <c r="B45" i="132"/>
  <c r="AG42" i="131"/>
  <c r="AG16" i="131"/>
  <c r="AG15" i="131"/>
  <c r="AG14" i="131"/>
  <c r="AG9" i="131"/>
  <c r="AG18" i="131" s="1"/>
  <c r="AG13" i="131" l="1"/>
  <c r="AG39" i="131" s="1"/>
  <c r="AG19" i="131"/>
  <c r="AG20" i="131"/>
  <c r="AG22" i="131" s="1"/>
  <c r="AG23" i="131" s="1"/>
  <c r="AG34" i="131"/>
  <c r="AG36" i="131" s="1"/>
  <c r="AG40" i="131" l="1"/>
  <c r="AG41" i="131" s="1"/>
  <c r="AG21" i="131"/>
  <c r="AG35" i="131"/>
  <c r="AG37" i="131" s="1"/>
  <c r="AG38" i="131" s="1"/>
</calcChain>
</file>

<file path=xl/sharedStrings.xml><?xml version="1.0" encoding="utf-8"?>
<sst xmlns="http://schemas.openxmlformats.org/spreadsheetml/2006/main" count="268" uniqueCount="171">
  <si>
    <t>補助対象経費</t>
    <rPh sb="0" eb="2">
      <t>ホジョ</t>
    </rPh>
    <rPh sb="2" eb="4">
      <t>タイショウ</t>
    </rPh>
    <rPh sb="4" eb="6">
      <t>ケイヒ</t>
    </rPh>
    <phoneticPr fontId="7"/>
  </si>
  <si>
    <t>円</t>
    <rPh sb="0" eb="1">
      <t>エン</t>
    </rPh>
    <phoneticPr fontId="7"/>
  </si>
  <si>
    <t>台数</t>
    <rPh sb="0" eb="2">
      <t>ダイスウ</t>
    </rPh>
    <phoneticPr fontId="7"/>
  </si>
  <si>
    <t>合計</t>
    <rPh sb="0" eb="2">
      <t>ゴウケイ</t>
    </rPh>
    <phoneticPr fontId="7"/>
  </si>
  <si>
    <t>①</t>
    <phoneticPr fontId="7"/>
  </si>
  <si>
    <t>②</t>
    <phoneticPr fontId="7"/>
  </si>
  <si>
    <t>③</t>
    <phoneticPr fontId="7"/>
  </si>
  <si>
    <t>④</t>
    <phoneticPr fontId="7"/>
  </si>
  <si>
    <t>（別紙⑥-1）</t>
    <rPh sb="1" eb="3">
      <t>ベッシ</t>
    </rPh>
    <phoneticPr fontId="7"/>
  </si>
  <si>
    <t>【計算シート】</t>
    <rPh sb="1" eb="3">
      <t>ケイサン</t>
    </rPh>
    <phoneticPr fontId="7"/>
  </si>
  <si>
    <t>機器仕様</t>
    <rPh sb="0" eb="2">
      <t>キキ</t>
    </rPh>
    <rPh sb="2" eb="4">
      <t>シヨウ</t>
    </rPh>
    <phoneticPr fontId="7"/>
  </si>
  <si>
    <t>発電出力</t>
    <rPh sb="0" eb="2">
      <t>ハツデン</t>
    </rPh>
    <rPh sb="2" eb="4">
      <t>シュツリョク</t>
    </rPh>
    <rPh sb="3" eb="4">
      <t>ハッシュツ</t>
    </rPh>
    <phoneticPr fontId="7"/>
  </si>
  <si>
    <t>kW</t>
    <phoneticPr fontId="7"/>
  </si>
  <si>
    <t>①</t>
  </si>
  <si>
    <t>送電出力（発電出力－補機電力）</t>
    <rPh sb="0" eb="2">
      <t>ソウデン</t>
    </rPh>
    <rPh sb="2" eb="4">
      <t>シュツリョク</t>
    </rPh>
    <rPh sb="3" eb="4">
      <t>ハッシュツ</t>
    </rPh>
    <rPh sb="5" eb="7">
      <t>ハツデン</t>
    </rPh>
    <rPh sb="7" eb="9">
      <t>シュツリョク</t>
    </rPh>
    <rPh sb="10" eb="12">
      <t>ホキ</t>
    </rPh>
    <rPh sb="12" eb="14">
      <t>デンリョク</t>
    </rPh>
    <phoneticPr fontId="7"/>
  </si>
  <si>
    <t>②</t>
  </si>
  <si>
    <t>蒸気出力</t>
    <rPh sb="0" eb="2">
      <t>ジョウキ</t>
    </rPh>
    <rPh sb="2" eb="4">
      <t>シュツリョク</t>
    </rPh>
    <phoneticPr fontId="7"/>
  </si>
  <si>
    <t>③</t>
  </si>
  <si>
    <t>温水出力</t>
    <rPh sb="0" eb="2">
      <t>オンスイ</t>
    </rPh>
    <rPh sb="2" eb="4">
      <t>シュツリョク</t>
    </rPh>
    <phoneticPr fontId="7"/>
  </si>
  <si>
    <t>④</t>
  </si>
  <si>
    <t>燃料消費量（HHV）</t>
    <rPh sb="0" eb="2">
      <t>ネンリョウ</t>
    </rPh>
    <rPh sb="2" eb="5">
      <t>ショウヒリョウ</t>
    </rPh>
    <phoneticPr fontId="7"/>
  </si>
  <si>
    <t>⑤</t>
  </si>
  <si>
    <t>年間値</t>
    <rPh sb="0" eb="2">
      <t>ネンカン</t>
    </rPh>
    <rPh sb="2" eb="3">
      <t>チ</t>
    </rPh>
    <phoneticPr fontId="7"/>
  </si>
  <si>
    <t>運転時間</t>
    <rPh sb="0" eb="2">
      <t>ウンテン</t>
    </rPh>
    <rPh sb="2" eb="4">
      <t>ジカン</t>
    </rPh>
    <phoneticPr fontId="7"/>
  </si>
  <si>
    <t>h/年</t>
    <rPh sb="2" eb="3">
      <t>ネン</t>
    </rPh>
    <phoneticPr fontId="7"/>
  </si>
  <si>
    <t>⑥</t>
  </si>
  <si>
    <t>昼間（電気需要平準化時間帯以外）</t>
    <rPh sb="0" eb="2">
      <t>ヒルマ</t>
    </rPh>
    <rPh sb="3" eb="5">
      <t>デンキ</t>
    </rPh>
    <rPh sb="5" eb="7">
      <t>ジュヨウ</t>
    </rPh>
    <rPh sb="7" eb="9">
      <t>ヘイジュン</t>
    </rPh>
    <rPh sb="9" eb="10">
      <t>カ</t>
    </rPh>
    <rPh sb="10" eb="13">
      <t>ジカンタイ</t>
    </rPh>
    <rPh sb="13" eb="15">
      <t>イガイ</t>
    </rPh>
    <phoneticPr fontId="7"/>
  </si>
  <si>
    <t>⑦</t>
  </si>
  <si>
    <t>電気需要平準化時間帯</t>
    <rPh sb="0" eb="10">
      <t>デンキジュヨウヘイジュンカジカンタイ</t>
    </rPh>
    <phoneticPr fontId="7"/>
  </si>
  <si>
    <t>⑧</t>
  </si>
  <si>
    <t>夜間（22:00～翌日8:00）</t>
    <rPh sb="0" eb="2">
      <t>ヤカン</t>
    </rPh>
    <phoneticPr fontId="7"/>
  </si>
  <si>
    <t>⑨</t>
  </si>
  <si>
    <t>電力</t>
    <rPh sb="0" eb="2">
      <t>デンリョク</t>
    </rPh>
    <phoneticPr fontId="7"/>
  </si>
  <si>
    <t>MWh/年</t>
    <rPh sb="4" eb="5">
      <t>ネン</t>
    </rPh>
    <phoneticPr fontId="7"/>
  </si>
  <si>
    <t>⑩</t>
  </si>
  <si>
    <t>構内使用電力</t>
    <rPh sb="0" eb="2">
      <t>コウナイ</t>
    </rPh>
    <rPh sb="2" eb="4">
      <t>シヨウ</t>
    </rPh>
    <rPh sb="4" eb="6">
      <t>デンリョク</t>
    </rPh>
    <phoneticPr fontId="7"/>
  </si>
  <si>
    <t>⑪</t>
  </si>
  <si>
    <t>⑫</t>
  </si>
  <si>
    <t>⑬</t>
  </si>
  <si>
    <t>逆潮流電力</t>
    <rPh sb="0" eb="1">
      <t>ギャク</t>
    </rPh>
    <rPh sb="1" eb="3">
      <t>チョウリュウ</t>
    </rPh>
    <rPh sb="3" eb="5">
      <t>デンリョク</t>
    </rPh>
    <phoneticPr fontId="7"/>
  </si>
  <si>
    <t>⑭</t>
  </si>
  <si>
    <t>蒸気出力量（③×⑥×0.0036GJ/kWh）</t>
    <rPh sb="0" eb="2">
      <t>ジョウキ</t>
    </rPh>
    <rPh sb="2" eb="4">
      <t>シュツリョク</t>
    </rPh>
    <rPh sb="4" eb="5">
      <t>リョウ</t>
    </rPh>
    <phoneticPr fontId="7"/>
  </si>
  <si>
    <t>GJ/年</t>
    <rPh sb="3" eb="4">
      <t>ネン</t>
    </rPh>
    <phoneticPr fontId="7"/>
  </si>
  <si>
    <t>⑮</t>
  </si>
  <si>
    <t>温水出力量（④×⑥×0.0036GJ/kWh）</t>
    <rPh sb="0" eb="2">
      <t>オンスイ</t>
    </rPh>
    <rPh sb="2" eb="4">
      <t>シュツリョク</t>
    </rPh>
    <rPh sb="4" eb="5">
      <t>リョウ</t>
    </rPh>
    <phoneticPr fontId="7"/>
  </si>
  <si>
    <t>⑯</t>
    <phoneticPr fontId="7"/>
  </si>
  <si>
    <t>高位発熱量</t>
    <phoneticPr fontId="7"/>
  </si>
  <si>
    <t>⑤×⑥×0.0036GJ/kWh</t>
    <phoneticPr fontId="7"/>
  </si>
  <si>
    <t>⑰</t>
  </si>
  <si>
    <t>⑰×0.0258kL/GJ</t>
    <phoneticPr fontId="7"/>
  </si>
  <si>
    <t>kL/年</t>
    <rPh sb="3" eb="4">
      <t>ネン</t>
    </rPh>
    <phoneticPr fontId="7"/>
  </si>
  <si>
    <t>⑱</t>
  </si>
  <si>
    <t>GJ/千Nm3</t>
    <phoneticPr fontId="7"/>
  </si>
  <si>
    <t>千Nm3/年</t>
    <rPh sb="0" eb="1">
      <t>セン</t>
    </rPh>
    <rPh sb="5" eb="6">
      <t>ネン</t>
    </rPh>
    <phoneticPr fontId="7"/>
  </si>
  <si>
    <t>⑲</t>
  </si>
  <si>
    <t>ＣＯ2排出量</t>
    <rPh sb="3" eb="5">
      <t>ハイシュツ</t>
    </rPh>
    <rPh sb="5" eb="6">
      <t>リョウ</t>
    </rPh>
    <phoneticPr fontId="7"/>
  </si>
  <si>
    <t>tＣＯ2/年</t>
    <rPh sb="5" eb="6">
      <t>ネン</t>
    </rPh>
    <phoneticPr fontId="7"/>
  </si>
  <si>
    <t>⑳</t>
  </si>
  <si>
    <t>負荷</t>
    <rPh sb="0" eb="2">
      <t>フカ</t>
    </rPh>
    <phoneticPr fontId="7"/>
  </si>
  <si>
    <t>蒸気利用量（出力×利用率）</t>
    <rPh sb="0" eb="2">
      <t>ジョウキ</t>
    </rPh>
    <rPh sb="2" eb="4">
      <t>リヨウ</t>
    </rPh>
    <rPh sb="4" eb="5">
      <t>リョウ</t>
    </rPh>
    <rPh sb="6" eb="8">
      <t>シュツリョク</t>
    </rPh>
    <rPh sb="9" eb="12">
      <t>リヨウリツ</t>
    </rPh>
    <phoneticPr fontId="7"/>
  </si>
  <si>
    <t>㉑</t>
  </si>
  <si>
    <t>≦⑮</t>
    <phoneticPr fontId="7"/>
  </si>
  <si>
    <t>温水利用量（出力×利用率）</t>
    <rPh sb="0" eb="2">
      <t>オンスイ</t>
    </rPh>
    <rPh sb="2" eb="4">
      <t>リヨウ</t>
    </rPh>
    <rPh sb="4" eb="5">
      <t>リョウ</t>
    </rPh>
    <rPh sb="6" eb="8">
      <t>シュツリョク</t>
    </rPh>
    <rPh sb="9" eb="12">
      <t>リヨウリツ</t>
    </rPh>
    <phoneticPr fontId="7"/>
  </si>
  <si>
    <t>㉒</t>
  </si>
  <si>
    <t>≦⑯</t>
    <phoneticPr fontId="7"/>
  </si>
  <si>
    <t>冷水利用量（出力×利用率）</t>
    <rPh sb="0" eb="2">
      <t>レイスイ</t>
    </rPh>
    <rPh sb="2" eb="4">
      <t>リヨウ</t>
    </rPh>
    <rPh sb="4" eb="5">
      <t>リョウ</t>
    </rPh>
    <rPh sb="6" eb="8">
      <t>シュツリョク</t>
    </rPh>
    <rPh sb="9" eb="12">
      <t>リヨウリツ</t>
    </rPh>
    <phoneticPr fontId="7"/>
  </si>
  <si>
    <t>㉓</t>
  </si>
  <si>
    <t>換算係数</t>
    <rPh sb="0" eb="2">
      <t>カンサン</t>
    </rPh>
    <rPh sb="2" eb="4">
      <t>ケイスウ</t>
    </rPh>
    <phoneticPr fontId="7"/>
  </si>
  <si>
    <t>構内使用電力</t>
  </si>
  <si>
    <t>GJ/MWh</t>
    <phoneticPr fontId="7"/>
  </si>
  <si>
    <t>㉔</t>
  </si>
  <si>
    <t>電気需要平準化時間帯</t>
    <rPh sb="0" eb="2">
      <t>デンキ</t>
    </rPh>
    <rPh sb="2" eb="4">
      <t>ジュヨウ</t>
    </rPh>
    <rPh sb="4" eb="6">
      <t>ヘイジュン</t>
    </rPh>
    <rPh sb="6" eb="7">
      <t>カ</t>
    </rPh>
    <rPh sb="7" eb="10">
      <t>ジカンタイ</t>
    </rPh>
    <phoneticPr fontId="7"/>
  </si>
  <si>
    <t>㉕</t>
  </si>
  <si>
    <t>夜間</t>
    <rPh sb="0" eb="2">
      <t>ヤカン</t>
    </rPh>
    <phoneticPr fontId="7"/>
  </si>
  <si>
    <t>㉖</t>
  </si>
  <si>
    <t>逆潮流電力</t>
  </si>
  <si>
    <t>㉗</t>
  </si>
  <si>
    <t>蒸気</t>
    <rPh sb="0" eb="2">
      <t>ジョウキ</t>
    </rPh>
    <phoneticPr fontId="7"/>
  </si>
  <si>
    <t>GJ/GJ</t>
    <phoneticPr fontId="7"/>
  </si>
  <si>
    <t>㉘</t>
  </si>
  <si>
    <t>温水</t>
    <rPh sb="0" eb="2">
      <t>オンスイ</t>
    </rPh>
    <phoneticPr fontId="7"/>
  </si>
  <si>
    <t>㉙</t>
  </si>
  <si>
    <t>冷水</t>
    <rPh sb="0" eb="2">
      <t>レイスイ</t>
    </rPh>
    <phoneticPr fontId="7"/>
  </si>
  <si>
    <t>㉚</t>
  </si>
  <si>
    <t>従来方式一次エネルギー消費量</t>
    <rPh sb="0" eb="2">
      <t>ジュウライ</t>
    </rPh>
    <rPh sb="2" eb="4">
      <t>ホウシキ</t>
    </rPh>
    <rPh sb="4" eb="6">
      <t>イチジ</t>
    </rPh>
    <rPh sb="11" eb="14">
      <t>ショウヒリョウ</t>
    </rPh>
    <phoneticPr fontId="7"/>
  </si>
  <si>
    <t>㉛</t>
  </si>
  <si>
    <t>㉜</t>
  </si>
  <si>
    <t>省エネルギー量</t>
    <rPh sb="0" eb="1">
      <t>ショウ</t>
    </rPh>
    <rPh sb="6" eb="7">
      <t>リョウ</t>
    </rPh>
    <phoneticPr fontId="7"/>
  </si>
  <si>
    <t>㉝</t>
  </si>
  <si>
    <t>㉞</t>
  </si>
  <si>
    <t>省エネルギー率</t>
    <rPh sb="0" eb="1">
      <t>ショウ</t>
    </rPh>
    <rPh sb="6" eb="7">
      <t>リツ</t>
    </rPh>
    <phoneticPr fontId="7"/>
  </si>
  <si>
    <t>％</t>
    <phoneticPr fontId="7"/>
  </si>
  <si>
    <t>㉟</t>
  </si>
  <si>
    <t>従来方式ＣＯ2排出量</t>
    <rPh sb="0" eb="2">
      <t>ジュウライ</t>
    </rPh>
    <rPh sb="2" eb="4">
      <t>ホウシキ</t>
    </rPh>
    <rPh sb="7" eb="9">
      <t>ハイシュツ</t>
    </rPh>
    <rPh sb="9" eb="10">
      <t>リョウ</t>
    </rPh>
    <phoneticPr fontId="7"/>
  </si>
  <si>
    <t>㊱</t>
  </si>
  <si>
    <t>ＣＯ２排出削減量</t>
    <rPh sb="3" eb="5">
      <t>ハイシュツ</t>
    </rPh>
    <rPh sb="5" eb="7">
      <t>サクゲン</t>
    </rPh>
    <rPh sb="7" eb="8">
      <t>リョウ</t>
    </rPh>
    <phoneticPr fontId="7"/>
  </si>
  <si>
    <t>▲tＣＯ2/年</t>
    <rPh sb="6" eb="7">
      <t>ネン</t>
    </rPh>
    <phoneticPr fontId="7"/>
  </si>
  <si>
    <t>㊲</t>
  </si>
  <si>
    <t>ＣＯ２削減率</t>
    <rPh sb="3" eb="5">
      <t>サクゲン</t>
    </rPh>
    <rPh sb="5" eb="6">
      <t>リツ</t>
    </rPh>
    <phoneticPr fontId="7"/>
  </si>
  <si>
    <t>㊳</t>
  </si>
  <si>
    <t>費用対効果</t>
    <rPh sb="0" eb="5">
      <t>ヒヨウタイコウカ</t>
    </rPh>
    <phoneticPr fontId="7"/>
  </si>
  <si>
    <t xml:space="preserve">千円/kW </t>
    <rPh sb="0" eb="2">
      <t>センエン</t>
    </rPh>
    <phoneticPr fontId="7"/>
  </si>
  <si>
    <t>㊴</t>
    <phoneticPr fontId="7"/>
  </si>
  <si>
    <t>㊵</t>
    <phoneticPr fontId="7"/>
  </si>
  <si>
    <t>（別紙⑥-2）</t>
    <phoneticPr fontId="7"/>
  </si>
  <si>
    <t>計算根拠</t>
    <phoneticPr fontId="7"/>
  </si>
  <si>
    <t>　省エネルギー計算シートの計算根拠を下記に示す。</t>
    <phoneticPr fontId="7"/>
  </si>
  <si>
    <t>１．導入する停電対応型ＣＧＳの仕様</t>
    <rPh sb="6" eb="11">
      <t>テイデンタイオウガタ</t>
    </rPh>
    <phoneticPr fontId="7"/>
  </si>
  <si>
    <t>項目</t>
    <rPh sb="0" eb="2">
      <t>コウモク</t>
    </rPh>
    <phoneticPr fontId="7"/>
  </si>
  <si>
    <t>数値</t>
    <rPh sb="0" eb="2">
      <t>スウチ</t>
    </rPh>
    <phoneticPr fontId="7"/>
  </si>
  <si>
    <t>単位</t>
    <rPh sb="0" eb="2">
      <t>タンイ</t>
    </rPh>
    <phoneticPr fontId="7"/>
  </si>
  <si>
    <t>発電出力</t>
    <rPh sb="0" eb="2">
      <t>ハツデン</t>
    </rPh>
    <rPh sb="2" eb="4">
      <t>シュツリョク</t>
    </rPh>
    <phoneticPr fontId="7"/>
  </si>
  <si>
    <t>kW/台</t>
    <rPh sb="3" eb="4">
      <t>ダイ</t>
    </rPh>
    <phoneticPr fontId="7"/>
  </si>
  <si>
    <t>（ａ）</t>
    <phoneticPr fontId="7"/>
  </si>
  <si>
    <t>補機動力</t>
    <rPh sb="0" eb="2">
      <t>ホキ</t>
    </rPh>
    <rPh sb="2" eb="4">
      <t>ドウリョク</t>
    </rPh>
    <phoneticPr fontId="7"/>
  </si>
  <si>
    <t>（ｂ）</t>
    <phoneticPr fontId="7"/>
  </si>
  <si>
    <t>蒸気発生量</t>
    <rPh sb="0" eb="2">
      <t>ジョウキ</t>
    </rPh>
    <rPh sb="2" eb="4">
      <t>ハッセイ</t>
    </rPh>
    <rPh sb="4" eb="5">
      <t>リョウ</t>
    </rPh>
    <phoneticPr fontId="7"/>
  </si>
  <si>
    <t>（ｃ）</t>
    <phoneticPr fontId="7"/>
  </si>
  <si>
    <t>温水発生量</t>
    <rPh sb="0" eb="2">
      <t>オンスイ</t>
    </rPh>
    <rPh sb="2" eb="4">
      <t>ハッセイ</t>
    </rPh>
    <rPh sb="4" eb="5">
      <t>リョウ</t>
    </rPh>
    <phoneticPr fontId="7"/>
  </si>
  <si>
    <t>（ｄ）</t>
    <phoneticPr fontId="7"/>
  </si>
  <si>
    <t>燃料消費量(LHV)</t>
    <rPh sb="0" eb="2">
      <t>ネンリョウ</t>
    </rPh>
    <rPh sb="2" eb="5">
      <t>ショウヒリョウ</t>
    </rPh>
    <phoneticPr fontId="7"/>
  </si>
  <si>
    <t>（ｅ）</t>
    <phoneticPr fontId="7"/>
  </si>
  <si>
    <t>台</t>
    <rPh sb="0" eb="1">
      <t>ダイ</t>
    </rPh>
    <phoneticPr fontId="7"/>
  </si>
  <si>
    <t>（ｆ）</t>
    <phoneticPr fontId="7"/>
  </si>
  <si>
    <t>２．計算シート入力値の計算根拠</t>
    <rPh sb="2" eb="4">
      <t>ケイサン</t>
    </rPh>
    <rPh sb="7" eb="10">
      <t>ニュウリョクチ</t>
    </rPh>
    <rPh sb="11" eb="13">
      <t>ケイサン</t>
    </rPh>
    <rPh sb="13" eb="15">
      <t>コンキョ</t>
    </rPh>
    <phoneticPr fontId="7"/>
  </si>
  <si>
    <t>番号</t>
    <rPh sb="0" eb="2">
      <t>バンゴウ</t>
    </rPh>
    <phoneticPr fontId="7"/>
  </si>
  <si>
    <t>計算過程</t>
    <rPh sb="0" eb="2">
      <t>ケイサン</t>
    </rPh>
    <rPh sb="2" eb="4">
      <t>カテイ</t>
    </rPh>
    <phoneticPr fontId="7"/>
  </si>
  <si>
    <t>⑤</t>
    <phoneticPr fontId="7"/>
  </si>
  <si>
    <t>⑦</t>
    <phoneticPr fontId="7"/>
  </si>
  <si>
    <t>⑧</t>
    <phoneticPr fontId="7"/>
  </si>
  <si>
    <t>⑨</t>
    <phoneticPr fontId="7"/>
  </si>
  <si>
    <t>⑭</t>
    <phoneticPr fontId="7"/>
  </si>
  <si>
    <t>㉑</t>
    <phoneticPr fontId="7"/>
  </si>
  <si>
    <t>㉒</t>
    <phoneticPr fontId="7"/>
  </si>
  <si>
    <t>㉓</t>
    <phoneticPr fontId="7"/>
  </si>
  <si>
    <t>㉘</t>
    <phoneticPr fontId="7"/>
  </si>
  <si>
    <t>GJ/MWｈ</t>
    <phoneticPr fontId="7"/>
  </si>
  <si>
    <t>㉙</t>
    <phoneticPr fontId="7"/>
  </si>
  <si>
    <t>㉚</t>
    <phoneticPr fontId="7"/>
  </si>
  <si>
    <t>表１　停電対応型ＣＧＳ設備稼働時間</t>
    <rPh sb="3" eb="8">
      <t>テイデンタイオウガタ</t>
    </rPh>
    <phoneticPr fontId="7"/>
  </si>
  <si>
    <t>稼働時間（h/年）</t>
  </si>
  <si>
    <t>昼間</t>
  </si>
  <si>
    <t>夜間</t>
  </si>
  <si>
    <t>夏季</t>
  </si>
  <si>
    <t>冬季</t>
  </si>
  <si>
    <t>その他</t>
  </si>
  <si>
    <t>合計</t>
  </si>
  <si>
    <t>（別紙⑥-3） 計算に使用した電力の想定負荷データとコージェネレーション設備の想定稼動データ　</t>
    <rPh sb="8" eb="10">
      <t>ケイサン</t>
    </rPh>
    <rPh sb="11" eb="13">
      <t>シヨウ</t>
    </rPh>
    <rPh sb="15" eb="17">
      <t>デンリョク</t>
    </rPh>
    <rPh sb="18" eb="20">
      <t>ソウテイ</t>
    </rPh>
    <rPh sb="20" eb="22">
      <t>フカ</t>
    </rPh>
    <rPh sb="36" eb="38">
      <t>セツビ</t>
    </rPh>
    <rPh sb="39" eb="41">
      <t>ソウテイ</t>
    </rPh>
    <rPh sb="41" eb="43">
      <t>カドウ</t>
    </rPh>
    <phoneticPr fontId="31"/>
  </si>
  <si>
    <t>時</t>
    <rPh sb="0" eb="1">
      <t>トキ</t>
    </rPh>
    <phoneticPr fontId="43"/>
  </si>
  <si>
    <t>夏季電力負荷（7～9月）</t>
    <rPh sb="0" eb="2">
      <t>カキ</t>
    </rPh>
    <rPh sb="2" eb="4">
      <t>デンリョク</t>
    </rPh>
    <rPh sb="4" eb="6">
      <t>フカ</t>
    </rPh>
    <rPh sb="10" eb="11">
      <t>ガツ</t>
    </rPh>
    <phoneticPr fontId="43"/>
  </si>
  <si>
    <t>中間季電力負荷（4～6月，10～11月）</t>
    <rPh sb="0" eb="2">
      <t>チュウカン</t>
    </rPh>
    <rPh sb="2" eb="3">
      <t>キ</t>
    </rPh>
    <rPh sb="3" eb="5">
      <t>デンリョク</t>
    </rPh>
    <rPh sb="5" eb="7">
      <t>フカ</t>
    </rPh>
    <rPh sb="11" eb="12">
      <t>ガツ</t>
    </rPh>
    <rPh sb="18" eb="19">
      <t>ガツ</t>
    </rPh>
    <phoneticPr fontId="43"/>
  </si>
  <si>
    <t>冬季電力負荷（12～3月）</t>
    <rPh sb="0" eb="2">
      <t>トウキ</t>
    </rPh>
    <rPh sb="2" eb="4">
      <t>デンリョク</t>
    </rPh>
    <rPh sb="4" eb="6">
      <t>フカ</t>
    </rPh>
    <rPh sb="11" eb="12">
      <t>ガツ</t>
    </rPh>
    <phoneticPr fontId="43"/>
  </si>
  <si>
    <t>現状</t>
    <rPh sb="0" eb="2">
      <t>ゲンジョウ</t>
    </rPh>
    <phoneticPr fontId="43"/>
  </si>
  <si>
    <t>導入後</t>
    <rPh sb="0" eb="2">
      <t>ドウニュウ</t>
    </rPh>
    <rPh sb="2" eb="3">
      <t>ゴ</t>
    </rPh>
    <phoneticPr fontId="43"/>
  </si>
  <si>
    <t>電力量</t>
    <rPh sb="0" eb="2">
      <t>デンリョク</t>
    </rPh>
    <rPh sb="2" eb="3">
      <t>リョウ</t>
    </rPh>
    <phoneticPr fontId="43"/>
  </si>
  <si>
    <t>送電量</t>
    <rPh sb="0" eb="2">
      <t>ソウデン</t>
    </rPh>
    <rPh sb="2" eb="3">
      <t>リョウ</t>
    </rPh>
    <phoneticPr fontId="43"/>
  </si>
  <si>
    <t>買電量</t>
    <rPh sb="0" eb="2">
      <t>カイデン</t>
    </rPh>
    <rPh sb="2" eb="3">
      <t>リョウ</t>
    </rPh>
    <phoneticPr fontId="43"/>
  </si>
  <si>
    <t>送電量</t>
    <phoneticPr fontId="43"/>
  </si>
  <si>
    <t>kW</t>
    <phoneticPr fontId="43"/>
  </si>
  <si>
    <r>
      <rPr>
        <sz val="11"/>
        <rFont val="ＭＳ Ｐゴシック"/>
        <family val="3"/>
        <charset val="128"/>
      </rPr>
      <t>合計</t>
    </r>
    <rPh sb="0" eb="2">
      <t>ゴウケイ</t>
    </rPh>
    <phoneticPr fontId="43"/>
  </si>
  <si>
    <t>（別紙⑥-3） 計算に使用した温水の想定負荷データとコージェネレーション設備の想定稼動データ　</t>
    <rPh sb="8" eb="10">
      <t>ケイサン</t>
    </rPh>
    <rPh sb="11" eb="13">
      <t>シヨウ</t>
    </rPh>
    <rPh sb="15" eb="17">
      <t>オンスイ</t>
    </rPh>
    <rPh sb="18" eb="20">
      <t>ソウテイ</t>
    </rPh>
    <rPh sb="20" eb="22">
      <t>フカ</t>
    </rPh>
    <rPh sb="36" eb="38">
      <t>セツビ</t>
    </rPh>
    <rPh sb="39" eb="41">
      <t>ソウテイ</t>
    </rPh>
    <rPh sb="41" eb="43">
      <t>カドウ</t>
    </rPh>
    <phoneticPr fontId="31"/>
  </si>
  <si>
    <t>夏季温水負荷（7～9月）</t>
    <rPh sb="0" eb="2">
      <t>カキ</t>
    </rPh>
    <rPh sb="2" eb="4">
      <t>オンスイ</t>
    </rPh>
    <rPh sb="4" eb="6">
      <t>フカ</t>
    </rPh>
    <rPh sb="10" eb="11">
      <t>ガツ</t>
    </rPh>
    <phoneticPr fontId="43"/>
  </si>
  <si>
    <t>中間季温水負荷（4～6月，10～11月）</t>
    <rPh sb="0" eb="2">
      <t>チュウカン</t>
    </rPh>
    <rPh sb="2" eb="3">
      <t>キ</t>
    </rPh>
    <rPh sb="3" eb="5">
      <t>オンスイ</t>
    </rPh>
    <rPh sb="5" eb="7">
      <t>フカ</t>
    </rPh>
    <rPh sb="11" eb="12">
      <t>ガツ</t>
    </rPh>
    <rPh sb="18" eb="19">
      <t>ガツ</t>
    </rPh>
    <phoneticPr fontId="43"/>
  </si>
  <si>
    <t>冬季温水負荷（12～3月）</t>
    <rPh sb="0" eb="2">
      <t>トウキ</t>
    </rPh>
    <rPh sb="2" eb="4">
      <t>オンスイ</t>
    </rPh>
    <rPh sb="4" eb="6">
      <t>フカ</t>
    </rPh>
    <rPh sb="11" eb="12">
      <t>ガツ</t>
    </rPh>
    <phoneticPr fontId="43"/>
  </si>
  <si>
    <t>温水熱量</t>
    <rPh sb="0" eb="2">
      <t>オンスイ</t>
    </rPh>
    <rPh sb="2" eb="4">
      <t>ネツリョウ</t>
    </rPh>
    <phoneticPr fontId="43"/>
  </si>
  <si>
    <t>温水熱量</t>
    <phoneticPr fontId="43"/>
  </si>
  <si>
    <t>※　機器仕様は、各設備ごとの合計値を記入すること</t>
    <rPh sb="2" eb="4">
      <t>キキ</t>
    </rPh>
    <rPh sb="4" eb="6">
      <t>シヨウ</t>
    </rPh>
    <rPh sb="8" eb="11">
      <t>カクセツビ</t>
    </rPh>
    <rPh sb="14" eb="17">
      <t>ゴウケイチ</t>
    </rPh>
    <rPh sb="18" eb="20">
      <t>キニュウ</t>
    </rPh>
    <phoneticPr fontId="7"/>
  </si>
  <si>
    <t>※　電気需要平準化時間帯：7～9月、12～3月の昼間時間帯（8時から22時）</t>
    <rPh sb="2" eb="4">
      <t>デンキ</t>
    </rPh>
    <rPh sb="4" eb="6">
      <t>ジュヨウ</t>
    </rPh>
    <rPh sb="6" eb="9">
      <t>ヘイジュンカ</t>
    </rPh>
    <rPh sb="9" eb="12">
      <t>ジカンタイ</t>
    </rPh>
    <rPh sb="16" eb="17">
      <t>ガツ</t>
    </rPh>
    <rPh sb="22" eb="23">
      <t>ガツ</t>
    </rPh>
    <rPh sb="24" eb="26">
      <t>ヒルマ</t>
    </rPh>
    <rPh sb="26" eb="29">
      <t>ジカンタイ</t>
    </rPh>
    <rPh sb="31" eb="32">
      <t>ジ</t>
    </rPh>
    <rPh sb="36" eb="37">
      <t>ジ</t>
    </rPh>
    <phoneticPr fontId="7"/>
  </si>
  <si>
    <t>※　換算係数はエネルギーの使用の合理化等に関する法律施行規則（令和4年4月1日施行）による</t>
    <rPh sb="2" eb="4">
      <t>カンサン</t>
    </rPh>
    <rPh sb="4" eb="6">
      <t>ケイスウ</t>
    </rPh>
    <rPh sb="13" eb="15">
      <t>シヨウ</t>
    </rPh>
    <rPh sb="16" eb="18">
      <t>ゴウリ</t>
    </rPh>
    <rPh sb="18" eb="19">
      <t>カ</t>
    </rPh>
    <rPh sb="19" eb="20">
      <t>トウ</t>
    </rPh>
    <rPh sb="21" eb="22">
      <t>カン</t>
    </rPh>
    <rPh sb="24" eb="26">
      <t>ホウリツ</t>
    </rPh>
    <rPh sb="26" eb="28">
      <t>シコウ</t>
    </rPh>
    <rPh sb="28" eb="30">
      <t>キソク</t>
    </rPh>
    <rPh sb="31" eb="33">
      <t>レイワ</t>
    </rPh>
    <rPh sb="34" eb="35">
      <t>ネン</t>
    </rPh>
    <rPh sb="36" eb="37">
      <t>ガツ</t>
    </rPh>
    <rPh sb="37" eb="39">
      <t>ツイタチ</t>
    </rPh>
    <rPh sb="39" eb="41">
      <t>シコウ</t>
    </rPh>
    <phoneticPr fontId="7"/>
  </si>
  <si>
    <r>
      <rPr>
        <sz val="11"/>
        <rFont val="ＭＳ Ｐゴシック"/>
        <family val="3"/>
        <charset val="128"/>
      </rPr>
      <t>合計</t>
    </r>
    <rPh sb="0" eb="2">
      <t>ゴウケイ</t>
    </rPh>
    <phoneticPr fontId="43"/>
  </si>
  <si>
    <r>
      <t>⑰</t>
    </r>
    <r>
      <rPr>
        <sz val="9"/>
        <rFont val="ＭＳ 明朝"/>
        <family val="1"/>
        <charset val="128"/>
      </rPr>
      <t>(燃料の高位発熱量)</t>
    </r>
    <r>
      <rPr>
        <sz val="11"/>
        <rFont val="ＭＳ 明朝"/>
        <family val="1"/>
        <charset val="128"/>
      </rPr>
      <t>GJ/千Nm3</t>
    </r>
    <rPh sb="2" eb="4">
      <t>ネンリョウ</t>
    </rPh>
    <rPh sb="5" eb="7">
      <t>コウイ</t>
    </rPh>
    <rPh sb="7" eb="9">
      <t>ハツネツ</t>
    </rPh>
    <rPh sb="9" eb="10">
      <t>リョウ</t>
    </rPh>
    <rPh sb="14" eb="15">
      <t>セン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</si>
</sst>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
    <numFmt numFmtId="177" formatCode="yyyy/mm/dd"/>
    <numFmt numFmtId="178" formatCode="#,##0.0_ "/>
    <numFmt numFmtId="179" formatCode="0.0"/>
    <numFmt numFmtId="180" formatCode="0.00_ ;[Red]\-0.00\ "/>
    <numFmt numFmtId="181" formatCode="#,##0.0;[Red]\-#,##0.0"/>
    <numFmt numFmtId="182" formatCode="#,##0.0"/>
    <numFmt numFmtId="183" formatCode="#,##0.0_ ;[Red]\-#,##0.0\ "/>
  </numFmts>
  <fonts count="5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11"/>
      <name val="Century"/>
      <family val="1"/>
    </font>
    <font>
      <sz val="6"/>
      <name val="ＭＳ Ｐゴシック"/>
      <family val="2"/>
      <charset val="128"/>
      <scheme val="minor"/>
    </font>
    <font>
      <sz val="10.5"/>
      <name val="ＭＳ 明朝"/>
      <family val="1"/>
      <charset val="128"/>
    </font>
    <font>
      <sz val="10"/>
      <name val="ＭＳ　明朝"/>
      <family val="3"/>
      <charset val="128"/>
    </font>
    <font>
      <sz val="11"/>
      <name val="ＭＳ　明朝"/>
      <family val="3"/>
      <charset val="128"/>
    </font>
    <font>
      <sz val="10.5"/>
      <name val="ＭＳ　明朝"/>
      <family val="3"/>
      <charset val="128"/>
    </font>
    <font>
      <b/>
      <sz val="12"/>
      <name val="ＭＳ　明朝"/>
      <family val="3"/>
      <charset val="128"/>
    </font>
    <font>
      <sz val="12"/>
      <name val="ＭＳ　明朝"/>
      <family val="3"/>
      <charset val="128"/>
    </font>
    <font>
      <b/>
      <sz val="14"/>
      <name val="ＭＳ　明朝"/>
      <family val="3"/>
      <charset val="128"/>
    </font>
    <font>
      <sz val="10.5"/>
      <color theme="3"/>
      <name val="Century"/>
      <family val="1"/>
    </font>
    <font>
      <sz val="11"/>
      <color rgb="FFFF0000"/>
      <name val="ＭＳ　明朝"/>
      <family val="3"/>
      <charset val="128"/>
    </font>
    <font>
      <b/>
      <u/>
      <sz val="12"/>
      <name val="ＭＳ Ｐ明朝"/>
      <family val="1"/>
      <charset val="128"/>
    </font>
    <font>
      <sz val="12"/>
      <name val="ＭＳ Ｐゴシック"/>
      <family val="3"/>
      <charset val="128"/>
    </font>
    <font>
      <sz val="6"/>
      <name val="ＭＳ Ｐ明朝"/>
      <family val="1"/>
      <charset val="128"/>
    </font>
    <font>
      <sz val="11"/>
      <color rgb="FF0000FF"/>
      <name val="Century"/>
      <family val="1"/>
    </font>
    <font>
      <sz val="10"/>
      <color rgb="FF0000FF"/>
      <name val="Century"/>
      <family val="1"/>
    </font>
    <font>
      <sz val="10.5"/>
      <color rgb="FF0000FF"/>
      <name val="Century"/>
      <family val="1"/>
    </font>
    <font>
      <sz val="11"/>
      <color rgb="FF0000FF"/>
      <name val="ＭＳ　明朝"/>
      <family val="3"/>
      <charset val="128"/>
    </font>
    <font>
      <sz val="10.5"/>
      <color rgb="FF0000FF"/>
      <name val="ＭＳ 明朝"/>
      <family val="1"/>
      <charset val="128"/>
    </font>
    <font>
      <sz val="11"/>
      <color rgb="FFFF0000"/>
      <name val="ＭＳ 明朝"/>
      <family val="1"/>
      <charset val="128"/>
    </font>
    <font>
      <sz val="9"/>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8" tint="0.79998168889431442"/>
        <bgColor indexed="64"/>
      </patternFill>
    </fill>
    <fill>
      <patternFill patternType="solid">
        <fgColor theme="0" tint="-4.9989318521683403E-2"/>
        <bgColor indexed="64"/>
      </patternFill>
    </fill>
  </fills>
  <borders count="4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
      <left style="hair">
        <color auto="1"/>
      </left>
      <right style="hair">
        <color auto="1"/>
      </right>
      <top style="thin">
        <color indexed="64"/>
      </top>
      <bottom style="hair">
        <color auto="1"/>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auto="1"/>
      </left>
      <right/>
      <top style="thin">
        <color indexed="64"/>
      </top>
      <bottom style="hair">
        <color auto="1"/>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9"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xf numFmtId="0" fontId="1" fillId="0" borderId="0">
      <alignment vertical="center"/>
    </xf>
    <xf numFmtId="0" fontId="1" fillId="0" borderId="0">
      <alignment vertical="center"/>
    </xf>
  </cellStyleXfs>
  <cellXfs count="183">
    <xf numFmtId="0" fontId="0" fillId="0" borderId="0" xfId="0"/>
    <xf numFmtId="0" fontId="25" fillId="0" borderId="0" xfId="57" applyFont="1">
      <alignment vertical="center"/>
    </xf>
    <xf numFmtId="0" fontId="28" fillId="0" borderId="0" xfId="57" applyFont="1">
      <alignment vertical="center"/>
    </xf>
    <xf numFmtId="0" fontId="27" fillId="0" borderId="0" xfId="57" applyFont="1">
      <alignment vertical="center"/>
    </xf>
    <xf numFmtId="0" fontId="25" fillId="0" borderId="0" xfId="46" applyFont="1" applyAlignment="1">
      <alignment vertical="center"/>
    </xf>
    <xf numFmtId="176" fontId="25" fillId="0" borderId="0" xfId="57" applyNumberFormat="1" applyFont="1">
      <alignment vertical="center"/>
    </xf>
    <xf numFmtId="0" fontId="33" fillId="0" borderId="0" xfId="65" applyFont="1" applyAlignment="1">
      <alignment horizontal="center" vertical="center" wrapText="1"/>
    </xf>
    <xf numFmtId="3" fontId="33" fillId="0" borderId="0" xfId="65" applyNumberFormat="1" applyFont="1" applyAlignment="1">
      <alignment horizontal="right" vertical="center" wrapText="1"/>
    </xf>
    <xf numFmtId="0" fontId="33" fillId="0" borderId="0" xfId="65" applyFont="1" applyAlignment="1">
      <alignment horizontal="right" vertical="center" wrapText="1"/>
    </xf>
    <xf numFmtId="0" fontId="34" fillId="0" borderId="0" xfId="65" applyFont="1">
      <alignment vertical="center"/>
    </xf>
    <xf numFmtId="0" fontId="35" fillId="0" borderId="0" xfId="65" applyFont="1" applyAlignment="1">
      <alignment horizontal="justify" vertical="center"/>
    </xf>
    <xf numFmtId="0" fontId="37" fillId="0" borderId="0" xfId="65" applyFont="1">
      <alignment vertical="center"/>
    </xf>
    <xf numFmtId="0" fontId="38" fillId="0" borderId="0" xfId="65" applyFont="1" applyAlignment="1">
      <alignment horizontal="left" vertical="center"/>
    </xf>
    <xf numFmtId="0" fontId="35" fillId="0" borderId="0" xfId="65" applyFont="1" applyAlignment="1">
      <alignment horizontal="left" vertical="center"/>
    </xf>
    <xf numFmtId="0" fontId="35" fillId="24" borderId="38" xfId="65" applyFont="1" applyFill="1" applyBorder="1" applyAlignment="1">
      <alignment horizontal="center" vertical="center"/>
    </xf>
    <xf numFmtId="0" fontId="35" fillId="24" borderId="21" xfId="65" applyFont="1" applyFill="1" applyBorder="1" applyAlignment="1">
      <alignment horizontal="center" vertical="center"/>
    </xf>
    <xf numFmtId="0" fontId="35" fillId="0" borderId="29" xfId="65" applyFont="1" applyBorder="1" applyAlignment="1">
      <alignment horizontal="left" vertical="center"/>
    </xf>
    <xf numFmtId="0" fontId="35" fillId="0" borderId="23" xfId="65" applyFont="1" applyBorder="1" applyAlignment="1">
      <alignment horizontal="left" vertical="center"/>
    </xf>
    <xf numFmtId="0" fontId="35" fillId="0" borderId="19" xfId="65" applyFont="1" applyBorder="1" applyAlignment="1">
      <alignment horizontal="left" vertical="center"/>
    </xf>
    <xf numFmtId="0" fontId="39" fillId="0" borderId="37" xfId="65" applyFont="1" applyBorder="1" applyAlignment="1">
      <alignment horizontal="right" vertical="center"/>
    </xf>
    <xf numFmtId="0" fontId="35" fillId="0" borderId="40" xfId="65" applyFont="1" applyBorder="1" applyAlignment="1">
      <alignment horizontal="left" vertical="center"/>
    </xf>
    <xf numFmtId="0" fontId="35" fillId="24" borderId="22" xfId="65" applyFont="1" applyFill="1" applyBorder="1" applyAlignment="1">
      <alignment horizontal="center" vertical="center"/>
    </xf>
    <xf numFmtId="0" fontId="34" fillId="0" borderId="30" xfId="65" applyFont="1" applyBorder="1" applyAlignment="1">
      <alignment horizontal="center" vertical="center"/>
    </xf>
    <xf numFmtId="0" fontId="34" fillId="0" borderId="12" xfId="65" applyFont="1" applyBorder="1">
      <alignment vertical="center"/>
    </xf>
    <xf numFmtId="0" fontId="34" fillId="0" borderId="24" xfId="65" applyFont="1" applyBorder="1" applyAlignment="1">
      <alignment horizontal="center" vertical="center"/>
    </xf>
    <xf numFmtId="0" fontId="34" fillId="0" borderId="33" xfId="65" applyFont="1" applyBorder="1">
      <alignment vertical="center"/>
    </xf>
    <xf numFmtId="0" fontId="34" fillId="0" borderId="20" xfId="65" applyFont="1" applyBorder="1" applyAlignment="1">
      <alignment horizontal="center" vertical="center"/>
    </xf>
    <xf numFmtId="0" fontId="34" fillId="0" borderId="36" xfId="65" applyFont="1" applyBorder="1">
      <alignment vertical="center"/>
    </xf>
    <xf numFmtId="0" fontId="40" fillId="0" borderId="0" xfId="65" applyFont="1">
      <alignment vertical="center"/>
    </xf>
    <xf numFmtId="0" fontId="35" fillId="0" borderId="0" xfId="65" applyFont="1">
      <alignment vertical="center"/>
    </xf>
    <xf numFmtId="0" fontId="33" fillId="0" borderId="27" xfId="65" applyFont="1" applyBorder="1" applyAlignment="1">
      <alignment horizontal="center" vertical="center" wrapText="1"/>
    </xf>
    <xf numFmtId="0" fontId="33" fillId="0" borderId="19" xfId="65" applyFont="1" applyBorder="1" applyAlignment="1">
      <alignment horizontal="center" vertical="center" wrapText="1"/>
    </xf>
    <xf numFmtId="0" fontId="33" fillId="0" borderId="30" xfId="65" applyFont="1" applyBorder="1" applyAlignment="1">
      <alignment horizontal="center" vertical="center" wrapText="1"/>
    </xf>
    <xf numFmtId="0" fontId="33" fillId="0" borderId="24" xfId="65" applyFont="1" applyBorder="1" applyAlignment="1">
      <alignment horizontal="center" vertical="center" wrapText="1"/>
    </xf>
    <xf numFmtId="0" fontId="33" fillId="0" borderId="20" xfId="65" applyFont="1" applyBorder="1" applyAlignment="1">
      <alignment horizontal="center" vertical="center" wrapText="1"/>
    </xf>
    <xf numFmtId="0" fontId="33" fillId="0" borderId="39" xfId="65" applyFont="1" applyBorder="1" applyAlignment="1">
      <alignment horizontal="center" vertical="center" wrapText="1"/>
    </xf>
    <xf numFmtId="0" fontId="41" fillId="0" borderId="0" xfId="63" applyFont="1" applyAlignment="1">
      <alignment horizontal="left" vertical="center"/>
    </xf>
    <xf numFmtId="0" fontId="42" fillId="0" borderId="0" xfId="63" applyFont="1"/>
    <xf numFmtId="0" fontId="6" fillId="0" borderId="0" xfId="63"/>
    <xf numFmtId="0" fontId="6" fillId="0" borderId="24" xfId="63" applyBorder="1" applyAlignment="1">
      <alignment horizontal="center" vertical="center"/>
    </xf>
    <xf numFmtId="0" fontId="6" fillId="0" borderId="20" xfId="63" applyBorder="1" applyAlignment="1">
      <alignment horizontal="center" vertical="center"/>
    </xf>
    <xf numFmtId="0" fontId="6" fillId="0" borderId="27" xfId="63" applyBorder="1" applyAlignment="1">
      <alignment horizontal="center" vertical="center"/>
    </xf>
    <xf numFmtId="0" fontId="6" fillId="25" borderId="19" xfId="63" applyFill="1" applyBorder="1" applyAlignment="1">
      <alignment horizontal="center" vertical="center"/>
    </xf>
    <xf numFmtId="0" fontId="30" fillId="0" borderId="13" xfId="63" applyFont="1" applyBorder="1" applyAlignment="1">
      <alignment horizontal="center" vertical="center"/>
    </xf>
    <xf numFmtId="183" fontId="30" fillId="25" borderId="29" xfId="33" applyNumberFormat="1" applyFont="1" applyFill="1" applyBorder="1" applyAlignment="1">
      <alignment horizontal="right"/>
    </xf>
    <xf numFmtId="0" fontId="30" fillId="0" borderId="11" xfId="63" applyFont="1" applyBorder="1" applyAlignment="1">
      <alignment horizontal="center" vertical="center"/>
    </xf>
    <xf numFmtId="183" fontId="30" fillId="25" borderId="23" xfId="33" applyNumberFormat="1" applyFont="1" applyFill="1" applyBorder="1" applyAlignment="1">
      <alignment horizontal="right"/>
    </xf>
    <xf numFmtId="0" fontId="30" fillId="0" borderId="44" xfId="63" applyFont="1" applyBorder="1" applyAlignment="1">
      <alignment horizontal="center" vertical="center"/>
    </xf>
    <xf numFmtId="183" fontId="30" fillId="25" borderId="46" xfId="33" applyNumberFormat="1" applyFont="1" applyFill="1" applyBorder="1" applyAlignment="1">
      <alignment horizontal="right"/>
    </xf>
    <xf numFmtId="183" fontId="30" fillId="25" borderId="47" xfId="33" applyNumberFormat="1" applyFont="1" applyFill="1" applyBorder="1" applyAlignment="1">
      <alignment horizontal="right"/>
    </xf>
    <xf numFmtId="0" fontId="30" fillId="25" borderId="10" xfId="63" applyFont="1" applyFill="1" applyBorder="1" applyAlignment="1">
      <alignment horizontal="center" vertical="center"/>
    </xf>
    <xf numFmtId="183" fontId="30" fillId="25" borderId="22" xfId="33" applyNumberFormat="1" applyFont="1" applyFill="1" applyBorder="1" applyAlignment="1">
      <alignment horizontal="right"/>
    </xf>
    <xf numFmtId="183" fontId="30" fillId="25" borderId="31" xfId="33" applyNumberFormat="1" applyFont="1" applyFill="1" applyBorder="1" applyAlignment="1">
      <alignment horizontal="right"/>
    </xf>
    <xf numFmtId="183" fontId="30" fillId="25" borderId="21" xfId="33" applyNumberFormat="1" applyFont="1" applyFill="1" applyBorder="1" applyAlignment="1">
      <alignment horizontal="right"/>
    </xf>
    <xf numFmtId="183" fontId="30" fillId="25" borderId="38" xfId="33" applyNumberFormat="1" applyFont="1" applyFill="1" applyBorder="1" applyAlignment="1">
      <alignment horizontal="right"/>
    </xf>
    <xf numFmtId="0" fontId="0" fillId="0" borderId="24" xfId="63" applyFont="1" applyBorder="1" applyAlignment="1">
      <alignment horizontal="center" vertical="center"/>
    </xf>
    <xf numFmtId="0" fontId="0" fillId="0" borderId="14" xfId="63" applyFont="1" applyBorder="1" applyAlignment="1">
      <alignment horizontal="center" vertical="center"/>
    </xf>
    <xf numFmtId="0" fontId="0" fillId="25" borderId="23" xfId="63" applyFont="1" applyFill="1" applyBorder="1" applyAlignment="1">
      <alignment horizontal="center" vertical="center"/>
    </xf>
    <xf numFmtId="179" fontId="46" fillId="0" borderId="18" xfId="65" applyNumberFormat="1" applyFont="1" applyBorder="1" applyAlignment="1">
      <alignment horizontal="right" vertical="center"/>
    </xf>
    <xf numFmtId="179" fontId="46" fillId="0" borderId="17" xfId="65" applyNumberFormat="1" applyFont="1" applyBorder="1" applyAlignment="1">
      <alignment horizontal="right" vertical="center"/>
    </xf>
    <xf numFmtId="179" fontId="46" fillId="0" borderId="35" xfId="65" applyNumberFormat="1" applyFont="1" applyBorder="1" applyAlignment="1">
      <alignment horizontal="right" vertical="center"/>
    </xf>
    <xf numFmtId="179" fontId="44" fillId="0" borderId="41" xfId="65" applyNumberFormat="1" applyFont="1" applyBorder="1">
      <alignment vertical="center"/>
    </xf>
    <xf numFmtId="179" fontId="44" fillId="0" borderId="16" xfId="65" applyNumberFormat="1" applyFont="1" applyBorder="1">
      <alignment vertical="center"/>
    </xf>
    <xf numFmtId="181" fontId="44" fillId="0" borderId="16" xfId="33" applyNumberFormat="1" applyFont="1" applyBorder="1">
      <alignment vertical="center"/>
    </xf>
    <xf numFmtId="182" fontId="44" fillId="0" borderId="16" xfId="65" applyNumberFormat="1" applyFont="1" applyBorder="1">
      <alignment vertical="center"/>
    </xf>
    <xf numFmtId="182" fontId="44" fillId="0" borderId="16" xfId="33" applyNumberFormat="1" applyFont="1" applyBorder="1">
      <alignment vertical="center"/>
    </xf>
    <xf numFmtId="4" fontId="44" fillId="0" borderId="16" xfId="65" applyNumberFormat="1" applyFont="1" applyBorder="1">
      <alignment vertical="center"/>
    </xf>
    <xf numFmtId="38" fontId="44" fillId="0" borderId="34" xfId="33" applyFont="1" applyBorder="1">
      <alignment vertical="center"/>
    </xf>
    <xf numFmtId="0" fontId="45" fillId="0" borderId="28" xfId="65" applyFont="1" applyBorder="1" applyAlignment="1">
      <alignment horizontal="right" vertical="center" wrapText="1"/>
    </xf>
    <xf numFmtId="0" fontId="45" fillId="0" borderId="29" xfId="65" applyFont="1" applyBorder="1" applyAlignment="1">
      <alignment horizontal="right" vertical="center" wrapText="1"/>
    </xf>
    <xf numFmtId="0" fontId="45" fillId="0" borderId="14" xfId="65" applyFont="1" applyBorder="1" applyAlignment="1">
      <alignment horizontal="right" vertical="center" wrapText="1"/>
    </xf>
    <xf numFmtId="0" fontId="45" fillId="0" borderId="23" xfId="65" applyFont="1" applyBorder="1" applyAlignment="1">
      <alignment horizontal="right" vertical="center" wrapText="1"/>
    </xf>
    <xf numFmtId="3" fontId="45" fillId="0" borderId="27" xfId="65" applyNumberFormat="1" applyFont="1" applyBorder="1" applyAlignment="1">
      <alignment horizontal="right" vertical="center" wrapText="1"/>
    </xf>
    <xf numFmtId="0" fontId="45" fillId="0" borderId="19" xfId="65" applyFont="1" applyBorder="1" applyAlignment="1">
      <alignment horizontal="right" vertical="center" wrapText="1"/>
    </xf>
    <xf numFmtId="3" fontId="45" fillId="0" borderId="42" xfId="65" applyNumberFormat="1" applyFont="1" applyBorder="1" applyAlignment="1">
      <alignment horizontal="right" vertical="center" wrapText="1"/>
    </xf>
    <xf numFmtId="183" fontId="44" fillId="0" borderId="30" xfId="33" applyNumberFormat="1" applyFont="1" applyBorder="1" applyAlignment="1">
      <alignment horizontal="right"/>
    </xf>
    <xf numFmtId="183" fontId="44" fillId="0" borderId="28" xfId="33" applyNumberFormat="1" applyFont="1" applyBorder="1" applyAlignment="1">
      <alignment horizontal="right"/>
    </xf>
    <xf numFmtId="183" fontId="44" fillId="0" borderId="24" xfId="33" applyNumberFormat="1" applyFont="1" applyBorder="1" applyAlignment="1">
      <alignment horizontal="right"/>
    </xf>
    <xf numFmtId="183" fontId="44" fillId="0" borderId="14" xfId="33" applyNumberFormat="1" applyFont="1" applyBorder="1" applyAlignment="1">
      <alignment horizontal="right"/>
    </xf>
    <xf numFmtId="183" fontId="44" fillId="0" borderId="45" xfId="33" applyNumberFormat="1" applyFont="1" applyBorder="1" applyAlignment="1">
      <alignment horizontal="right"/>
    </xf>
    <xf numFmtId="183" fontId="44" fillId="0" borderId="15" xfId="33" applyNumberFormat="1" applyFont="1" applyBorder="1" applyAlignment="1">
      <alignment horizontal="right"/>
    </xf>
    <xf numFmtId="0" fontId="48" fillId="0" borderId="0" xfId="0" applyFont="1" applyAlignment="1">
      <alignment horizontal="left" vertical="center"/>
    </xf>
    <xf numFmtId="38" fontId="49" fillId="0" borderId="0" xfId="33" applyFont="1" applyBorder="1">
      <alignment vertical="center"/>
    </xf>
    <xf numFmtId="0" fontId="25" fillId="0" borderId="0" xfId="65" applyFont="1">
      <alignment vertical="center"/>
    </xf>
    <xf numFmtId="0" fontId="49" fillId="0" borderId="0" xfId="65" applyFont="1">
      <alignment vertical="center"/>
    </xf>
    <xf numFmtId="0" fontId="32" fillId="0" borderId="0" xfId="65" applyFont="1" applyAlignment="1">
      <alignment horizontal="left" vertical="center"/>
    </xf>
    <xf numFmtId="0" fontId="6" fillId="0" borderId="14" xfId="63" applyBorder="1" applyAlignment="1">
      <alignment horizontal="center" vertical="center"/>
    </xf>
    <xf numFmtId="0" fontId="6" fillId="25" borderId="23" xfId="63" applyFill="1" applyBorder="1" applyAlignment="1">
      <alignment horizontal="center" vertical="center"/>
    </xf>
    <xf numFmtId="183" fontId="30" fillId="0" borderId="30" xfId="33" applyNumberFormat="1" applyFont="1" applyBorder="1" applyAlignment="1">
      <alignment horizontal="right"/>
    </xf>
    <xf numFmtId="183" fontId="30" fillId="0" borderId="28" xfId="33" applyNumberFormat="1" applyFont="1" applyBorder="1" applyAlignment="1">
      <alignment horizontal="right"/>
    </xf>
    <xf numFmtId="183" fontId="30" fillId="0" borderId="24" xfId="33" applyNumberFormat="1" applyFont="1" applyBorder="1" applyAlignment="1">
      <alignment horizontal="right"/>
    </xf>
    <xf numFmtId="183" fontId="30" fillId="0" borderId="14" xfId="33" applyNumberFormat="1" applyFont="1" applyBorder="1" applyAlignment="1">
      <alignment horizontal="right"/>
    </xf>
    <xf numFmtId="183" fontId="30" fillId="0" borderId="45" xfId="33" applyNumberFormat="1" applyFont="1" applyBorder="1" applyAlignment="1">
      <alignment horizontal="right"/>
    </xf>
    <xf numFmtId="183" fontId="30" fillId="0" borderId="15" xfId="33" applyNumberFormat="1" applyFont="1" applyBorder="1" applyAlignment="1">
      <alignment horizontal="right"/>
    </xf>
    <xf numFmtId="0" fontId="26" fillId="0" borderId="0" xfId="57" applyFont="1" applyAlignment="1">
      <alignment horizontal="left" vertical="center"/>
    </xf>
    <xf numFmtId="0" fontId="25" fillId="0" borderId="14" xfId="57" applyFont="1" applyBorder="1" applyAlignment="1">
      <alignment horizontal="center" vertical="center"/>
    </xf>
    <xf numFmtId="178" fontId="30" fillId="0" borderId="14" xfId="57" applyNumberFormat="1" applyFont="1" applyBorder="1" applyAlignment="1">
      <alignment horizontal="right" vertical="center"/>
    </xf>
    <xf numFmtId="0" fontId="25" fillId="0" borderId="14" xfId="46" applyFont="1" applyBorder="1" applyAlignment="1">
      <alignment horizontal="center" vertical="center" wrapText="1"/>
    </xf>
    <xf numFmtId="0" fontId="25" fillId="0" borderId="23" xfId="46" applyFont="1" applyBorder="1" applyAlignment="1">
      <alignment horizontal="center" vertical="center" wrapText="1"/>
    </xf>
    <xf numFmtId="0" fontId="25" fillId="0" borderId="14" xfId="57" applyFont="1" applyBorder="1" applyAlignment="1">
      <alignment vertical="center" wrapText="1"/>
    </xf>
    <xf numFmtId="0" fontId="25" fillId="0" borderId="26" xfId="57" applyFont="1" applyBorder="1" applyAlignment="1">
      <alignment horizontal="center" vertical="center" textRotation="255" wrapText="1"/>
    </xf>
    <xf numFmtId="0" fontId="25" fillId="0" borderId="32" xfId="57" applyFont="1" applyBorder="1" applyAlignment="1">
      <alignment horizontal="center" vertical="center" textRotation="255" wrapText="1"/>
    </xf>
    <xf numFmtId="0" fontId="25" fillId="0" borderId="24" xfId="57" applyFont="1" applyBorder="1" applyAlignment="1">
      <alignment horizontal="center" vertical="center" textRotation="255" wrapText="1"/>
    </xf>
    <xf numFmtId="0" fontId="25" fillId="0" borderId="14" xfId="57" applyFont="1" applyBorder="1" applyAlignment="1">
      <alignment horizontal="center" vertical="center" textRotation="255" wrapText="1"/>
    </xf>
    <xf numFmtId="0" fontId="25" fillId="0" borderId="20" xfId="57" applyFont="1" applyBorder="1" applyAlignment="1">
      <alignment horizontal="center" vertical="center" textRotation="255" wrapText="1"/>
    </xf>
    <xf numFmtId="0" fontId="25" fillId="0" borderId="27" xfId="57" applyFont="1" applyBorder="1" applyAlignment="1">
      <alignment horizontal="center" vertical="center" textRotation="255" wrapText="1"/>
    </xf>
    <xf numFmtId="0" fontId="25" fillId="0" borderId="32" xfId="57" applyFont="1" applyBorder="1" applyAlignment="1">
      <alignment vertical="center" wrapText="1"/>
    </xf>
    <xf numFmtId="0" fontId="25" fillId="0" borderId="32" xfId="57" applyFont="1" applyBorder="1" applyAlignment="1">
      <alignment horizontal="center" vertical="center"/>
    </xf>
    <xf numFmtId="178" fontId="30" fillId="0" borderId="32" xfId="57" applyNumberFormat="1" applyFont="1" applyBorder="1" applyAlignment="1">
      <alignment horizontal="right" vertical="center"/>
    </xf>
    <xf numFmtId="0" fontId="25" fillId="0" borderId="32" xfId="46" applyFont="1" applyBorder="1" applyAlignment="1">
      <alignment horizontal="center" vertical="center" wrapText="1"/>
    </xf>
    <xf numFmtId="0" fontId="25" fillId="0" borderId="25" xfId="46" applyFont="1" applyBorder="1" applyAlignment="1">
      <alignment horizontal="center" vertical="center" wrapText="1"/>
    </xf>
    <xf numFmtId="0" fontId="25" fillId="0" borderId="27" xfId="57" applyFont="1" applyBorder="1" applyAlignment="1">
      <alignment vertical="center" wrapText="1"/>
    </xf>
    <xf numFmtId="0" fontId="25" fillId="0" borderId="27" xfId="57" applyFont="1" applyBorder="1" applyAlignment="1">
      <alignment horizontal="center" vertical="center"/>
    </xf>
    <xf numFmtId="178" fontId="30" fillId="0" borderId="27" xfId="57" applyNumberFormat="1" applyFont="1" applyBorder="1" applyAlignment="1">
      <alignment horizontal="right" vertical="center"/>
    </xf>
    <xf numFmtId="0" fontId="25" fillId="0" borderId="27" xfId="46" applyFont="1" applyBorder="1" applyAlignment="1">
      <alignment horizontal="center" vertical="center" wrapText="1"/>
    </xf>
    <xf numFmtId="0" fontId="25" fillId="0" borderId="19" xfId="46" applyFont="1" applyBorder="1" applyAlignment="1">
      <alignment horizontal="center" vertical="center" wrapText="1"/>
    </xf>
    <xf numFmtId="0" fontId="25" fillId="0" borderId="32" xfId="57" applyFont="1" applyBorder="1" applyAlignment="1">
      <alignment horizontal="center" vertical="center" wrapText="1"/>
    </xf>
    <xf numFmtId="0" fontId="25" fillId="0" borderId="14" xfId="57" applyFont="1" applyBorder="1" applyAlignment="1">
      <alignment horizontal="center" vertical="center" wrapText="1"/>
    </xf>
    <xf numFmtId="178" fontId="30" fillId="25" borderId="32" xfId="57" applyNumberFormat="1" applyFont="1" applyFill="1" applyBorder="1" applyAlignment="1">
      <alignment horizontal="right" vertical="center"/>
    </xf>
    <xf numFmtId="178" fontId="30" fillId="25" borderId="14" xfId="57" applyNumberFormat="1" applyFont="1" applyFill="1" applyBorder="1" applyAlignment="1">
      <alignment horizontal="right" vertical="center"/>
    </xf>
    <xf numFmtId="0" fontId="26" fillId="0" borderId="14" xfId="57" applyFont="1" applyBorder="1" applyAlignment="1">
      <alignment vertical="center" wrapText="1"/>
    </xf>
    <xf numFmtId="0" fontId="26" fillId="0" borderId="14" xfId="57" applyFont="1" applyBorder="1" applyAlignment="1">
      <alignment vertical="center" shrinkToFit="1"/>
    </xf>
    <xf numFmtId="0" fontId="25" fillId="0" borderId="14" xfId="46" applyFont="1" applyBorder="1" applyAlignment="1">
      <alignment vertical="center" wrapText="1"/>
    </xf>
    <xf numFmtId="0" fontId="25" fillId="0" borderId="14" xfId="46" applyFont="1" applyBorder="1" applyAlignment="1">
      <alignment horizontal="center" vertical="center"/>
    </xf>
    <xf numFmtId="178" fontId="30" fillId="0" borderId="14" xfId="46" applyNumberFormat="1" applyFont="1" applyBorder="1" applyAlignment="1">
      <alignment horizontal="right" vertical="center"/>
    </xf>
    <xf numFmtId="0" fontId="26" fillId="0" borderId="14" xfId="57" applyFont="1" applyBorder="1" applyAlignment="1">
      <alignment horizontal="center" vertical="center" wrapText="1"/>
    </xf>
    <xf numFmtId="0" fontId="25" fillId="0" borderId="14" xfId="57" applyFont="1" applyBorder="1" applyAlignment="1">
      <alignment horizontal="left" vertical="center" shrinkToFit="1"/>
    </xf>
    <xf numFmtId="0" fontId="50" fillId="0" borderId="14" xfId="57" applyFont="1" applyBorder="1" applyAlignment="1">
      <alignment horizontal="center" vertical="center" wrapText="1"/>
    </xf>
    <xf numFmtId="0" fontId="25" fillId="0" borderId="14" xfId="57" applyFont="1" applyBorder="1" applyAlignment="1">
      <alignment horizontal="left" vertical="center" wrapText="1"/>
    </xf>
    <xf numFmtId="179" fontId="25" fillId="0" borderId="14" xfId="57" applyNumberFormat="1" applyFont="1" applyBorder="1" applyAlignment="1">
      <alignment horizontal="center" vertical="center" wrapText="1"/>
    </xf>
    <xf numFmtId="0" fontId="25" fillId="0" borderId="27" xfId="57" applyFont="1" applyBorder="1" applyAlignment="1">
      <alignment horizontal="left" vertical="center" wrapText="1"/>
    </xf>
    <xf numFmtId="178" fontId="30" fillId="25" borderId="27" xfId="57" applyNumberFormat="1" applyFont="1" applyFill="1" applyBorder="1" applyAlignment="1">
      <alignment horizontal="right" vertical="center"/>
    </xf>
    <xf numFmtId="180" fontId="30" fillId="0" borderId="14" xfId="46" applyNumberFormat="1" applyFont="1" applyBorder="1" applyAlignment="1">
      <alignment horizontal="right" vertical="center"/>
    </xf>
    <xf numFmtId="180" fontId="30" fillId="25" borderId="14" xfId="46" applyNumberFormat="1" applyFont="1" applyFill="1" applyBorder="1" applyAlignment="1">
      <alignment horizontal="right" vertical="center"/>
    </xf>
    <xf numFmtId="0" fontId="25" fillId="0" borderId="14" xfId="57" applyFont="1" applyBorder="1">
      <alignment vertical="center"/>
    </xf>
    <xf numFmtId="180" fontId="30" fillId="25" borderId="14" xfId="57" applyNumberFormat="1" applyFont="1" applyFill="1" applyBorder="1" applyAlignment="1">
      <alignment horizontal="right" vertical="center"/>
    </xf>
    <xf numFmtId="0" fontId="26" fillId="0" borderId="32" xfId="57" applyFont="1" applyBorder="1" applyAlignment="1">
      <alignment vertical="center" shrinkToFit="1"/>
    </xf>
    <xf numFmtId="180" fontId="30" fillId="25" borderId="32" xfId="57" applyNumberFormat="1" applyFont="1" applyFill="1" applyBorder="1" applyAlignment="1">
      <alignment horizontal="right" vertical="center"/>
    </xf>
    <xf numFmtId="0" fontId="25" fillId="0" borderId="24" xfId="57" applyFont="1" applyBorder="1" applyAlignment="1">
      <alignment horizontal="left" vertical="center" wrapText="1"/>
    </xf>
    <xf numFmtId="180" fontId="30" fillId="0" borderId="27" xfId="46" applyNumberFormat="1" applyFont="1" applyBorder="1" applyAlignment="1">
      <alignment horizontal="right" vertical="center"/>
    </xf>
    <xf numFmtId="0" fontId="25" fillId="0" borderId="26" xfId="57" applyFont="1" applyBorder="1" applyAlignment="1">
      <alignment vertical="center" wrapText="1"/>
    </xf>
    <xf numFmtId="0" fontId="25" fillId="0" borderId="24" xfId="57" applyFont="1" applyBorder="1" applyAlignment="1">
      <alignment vertical="center" wrapText="1"/>
    </xf>
    <xf numFmtId="0" fontId="25" fillId="0" borderId="14" xfId="57" applyFont="1" applyBorder="1" applyAlignment="1">
      <alignment horizontal="center" vertical="center" shrinkToFit="1"/>
    </xf>
    <xf numFmtId="0" fontId="26" fillId="0" borderId="0" xfId="46" applyFont="1" applyAlignment="1">
      <alignment horizontal="left" vertical="center" wrapText="1"/>
    </xf>
    <xf numFmtId="0" fontId="25" fillId="0" borderId="20" xfId="57" applyFont="1" applyBorder="1" applyAlignment="1">
      <alignment horizontal="left" vertical="center" wrapText="1"/>
    </xf>
    <xf numFmtId="38" fontId="30" fillId="0" borderId="27" xfId="33" applyFont="1" applyFill="1" applyBorder="1" applyAlignment="1">
      <alignment horizontal="right" vertical="center"/>
    </xf>
    <xf numFmtId="0" fontId="35" fillId="0" borderId="30" xfId="65" applyFont="1" applyBorder="1" applyAlignment="1">
      <alignment horizontal="center" vertical="center"/>
    </xf>
    <xf numFmtId="0" fontId="35" fillId="0" borderId="29" xfId="65" applyFont="1" applyBorder="1" applyAlignment="1">
      <alignment horizontal="center" vertical="center"/>
    </xf>
    <xf numFmtId="0" fontId="35" fillId="0" borderId="0" xfId="65" applyFont="1" applyAlignment="1">
      <alignment horizontal="left" vertical="center"/>
    </xf>
    <xf numFmtId="0" fontId="36" fillId="0" borderId="0" xfId="65" applyFont="1" applyAlignment="1">
      <alignment horizontal="left" vertical="center"/>
    </xf>
    <xf numFmtId="0" fontId="35" fillId="24" borderId="22" xfId="65" applyFont="1" applyFill="1" applyBorder="1" applyAlignment="1">
      <alignment horizontal="center" vertical="center"/>
    </xf>
    <xf numFmtId="0" fontId="35" fillId="24" borderId="21" xfId="65" applyFont="1" applyFill="1" applyBorder="1" applyAlignment="1">
      <alignment horizontal="center" vertical="center"/>
    </xf>
    <xf numFmtId="0" fontId="47" fillId="0" borderId="17" xfId="65" quotePrefix="1" applyFont="1" applyBorder="1">
      <alignment vertical="center"/>
    </xf>
    <xf numFmtId="0" fontId="47" fillId="0" borderId="14" xfId="65" applyFont="1" applyBorder="1">
      <alignment vertical="center"/>
    </xf>
    <xf numFmtId="0" fontId="47" fillId="0" borderId="23" xfId="65" applyFont="1" applyBorder="1">
      <alignment vertical="center"/>
    </xf>
    <xf numFmtId="0" fontId="35" fillId="0" borderId="24" xfId="65" applyFont="1" applyBorder="1" applyAlignment="1">
      <alignment horizontal="center" vertical="center"/>
    </xf>
    <xf numFmtId="0" fontId="35" fillId="0" borderId="23" xfId="65" applyFont="1" applyBorder="1" applyAlignment="1">
      <alignment horizontal="center" vertical="center"/>
    </xf>
    <xf numFmtId="0" fontId="35" fillId="0" borderId="20" xfId="65" applyFont="1" applyBorder="1" applyAlignment="1">
      <alignment horizontal="center" vertical="center"/>
    </xf>
    <xf numFmtId="0" fontId="35" fillId="0" borderId="19" xfId="65" applyFont="1" applyBorder="1" applyAlignment="1">
      <alignment horizontal="center" vertical="center"/>
    </xf>
    <xf numFmtId="0" fontId="35" fillId="0" borderId="39" xfId="65" applyFont="1" applyBorder="1" applyAlignment="1">
      <alignment horizontal="center" vertical="center"/>
    </xf>
    <xf numFmtId="0" fontId="35" fillId="0" borderId="40" xfId="65" applyFont="1" applyBorder="1" applyAlignment="1">
      <alignment horizontal="center" vertical="center"/>
    </xf>
    <xf numFmtId="0" fontId="35" fillId="24" borderId="31" xfId="65" applyFont="1" applyFill="1" applyBorder="1" applyAlignment="1">
      <alignment horizontal="center" vertical="center"/>
    </xf>
    <xf numFmtId="0" fontId="35" fillId="24" borderId="38" xfId="65" applyFont="1" applyFill="1" applyBorder="1" applyAlignment="1">
      <alignment horizontal="center" vertical="center"/>
    </xf>
    <xf numFmtId="0" fontId="47" fillId="0" borderId="18" xfId="65" quotePrefix="1" applyFont="1" applyBorder="1">
      <alignment vertical="center"/>
    </xf>
    <xf numFmtId="0" fontId="47" fillId="0" borderId="28" xfId="65" applyFont="1" applyBorder="1">
      <alignment vertical="center"/>
    </xf>
    <xf numFmtId="0" fontId="47" fillId="0" borderId="29" xfId="65" applyFont="1" applyBorder="1">
      <alignment vertical="center"/>
    </xf>
    <xf numFmtId="0" fontId="33" fillId="0" borderId="26" xfId="65" applyFont="1" applyBorder="1" applyAlignment="1">
      <alignment horizontal="center" vertical="center" wrapText="1"/>
    </xf>
    <xf numFmtId="0" fontId="33" fillId="0" borderId="20" xfId="65" applyFont="1" applyBorder="1" applyAlignment="1">
      <alignment horizontal="center" vertical="center" wrapText="1"/>
    </xf>
    <xf numFmtId="0" fontId="33" fillId="0" borderId="32" xfId="65" applyFont="1" applyBorder="1" applyAlignment="1">
      <alignment horizontal="center" vertical="center" wrapText="1"/>
    </xf>
    <xf numFmtId="0" fontId="33" fillId="0" borderId="25" xfId="65" applyFont="1" applyBorder="1" applyAlignment="1">
      <alignment horizontal="center" vertical="center" wrapText="1"/>
    </xf>
    <xf numFmtId="0" fontId="47" fillId="0" borderId="17" xfId="65" applyFont="1" applyBorder="1">
      <alignment vertical="center"/>
    </xf>
    <xf numFmtId="0" fontId="47" fillId="0" borderId="35" xfId="65" applyFont="1" applyBorder="1">
      <alignment vertical="center"/>
    </xf>
    <xf numFmtId="0" fontId="47" fillId="0" borderId="27" xfId="65" applyFont="1" applyBorder="1">
      <alignment vertical="center"/>
    </xf>
    <xf numFmtId="0" fontId="47" fillId="0" borderId="19" xfId="65" applyFont="1" applyBorder="1">
      <alignment vertical="center"/>
    </xf>
    <xf numFmtId="0" fontId="6" fillId="0" borderId="43" xfId="63" applyBorder="1" applyAlignment="1">
      <alignment horizontal="center" vertical="center"/>
    </xf>
    <xf numFmtId="0" fontId="6" fillId="0" borderId="11" xfId="63" applyBorder="1" applyAlignment="1">
      <alignment horizontal="center" vertical="center"/>
    </xf>
    <xf numFmtId="0" fontId="6" fillId="0" borderId="44" xfId="63" applyBorder="1" applyAlignment="1">
      <alignment horizontal="center" vertical="center"/>
    </xf>
    <xf numFmtId="0" fontId="6" fillId="0" borderId="26" xfId="63" applyBorder="1" applyAlignment="1">
      <alignment horizontal="center" vertical="center"/>
    </xf>
    <xf numFmtId="0" fontId="6" fillId="0" borderId="32" xfId="63" applyBorder="1" applyAlignment="1">
      <alignment horizontal="center" vertical="center"/>
    </xf>
    <xf numFmtId="0" fontId="6" fillId="0" borderId="25" xfId="63" applyBorder="1" applyAlignment="1">
      <alignment horizontal="center" vertical="center"/>
    </xf>
    <xf numFmtId="0" fontId="6" fillId="0" borderId="14" xfId="63" applyBorder="1" applyAlignment="1">
      <alignment horizontal="center" vertical="center"/>
    </xf>
    <xf numFmtId="0" fontId="6" fillId="0" borderId="23" xfId="63" applyBorder="1" applyAlignment="1">
      <alignment horizontal="center" vertical="center"/>
    </xf>
    <xf numFmtId="0" fontId="0" fillId="0" borderId="26" xfId="63" applyFont="1" applyBorder="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夏季　発電</a:t>
            </a:r>
          </a:p>
        </c:rich>
      </c:tx>
      <c:layout>
        <c:manualLayout>
          <c:xMode val="edge"/>
          <c:yMode val="edge"/>
          <c:x val="0.41984845114699643"/>
          <c:y val="4.0752204824971591E-2"/>
        </c:manualLayout>
      </c:layout>
      <c:overlay val="0"/>
      <c:spPr>
        <a:noFill/>
        <a:ln w="25400">
          <a:noFill/>
        </a:ln>
      </c:spPr>
    </c:title>
    <c:autoTitleDeleted val="0"/>
    <c:plotArea>
      <c:layout>
        <c:manualLayout>
          <c:layoutTarget val="inner"/>
          <c:xMode val="edge"/>
          <c:yMode val="edge"/>
          <c:x val="0.16793934860882984"/>
          <c:y val="0.15360560346971841"/>
          <c:w val="0.77608335341959245"/>
          <c:h val="0.65517492092186014"/>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cat>
            <c:numLit>
              <c:formatCode>General</c:formatCode>
              <c:ptCount val="2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numLit>
          </c:cat>
          <c:val>
            <c:numRef>
              <c:f>'別紙⑥-3 (電力)'!$C$6:$C$29</c:f>
              <c:numCache>
                <c:formatCode>#,##0.0_ ;[Red]\-#,##0.0\ </c:formatCode>
                <c:ptCount val="24"/>
              </c:numCache>
            </c:numRef>
          </c:val>
          <c:extLst>
            <c:ext xmlns:c16="http://schemas.microsoft.com/office/drawing/2014/chart" uri="{C3380CC4-5D6E-409C-BE32-E72D297353CC}">
              <c16:uniqueId val="{00000000-5AC1-4E68-96C3-CAD1BA7DC240}"/>
            </c:ext>
          </c:extLst>
        </c:ser>
        <c:ser>
          <c:idx val="1"/>
          <c:order val="1"/>
          <c:tx>
            <c:v>ﾍﾞｰｽ負荷</c:v>
          </c:tx>
          <c:spPr>
            <a:solidFill>
              <a:srgbClr val="993366"/>
            </a:solidFill>
            <a:ln w="12700">
              <a:solidFill>
                <a:srgbClr val="000000"/>
              </a:solidFill>
              <a:prstDash val="solid"/>
            </a:ln>
          </c:spPr>
          <c:invertIfNegative val="0"/>
          <c:val>
            <c:numRef>
              <c:f>'別紙⑥-3 (電力)'!$D$6:$D$29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5AC1-4E68-96C3-CAD1BA7DC240}"/>
            </c:ext>
          </c:extLst>
        </c:ser>
        <c:dLbls>
          <c:showLegendKey val="0"/>
          <c:showVal val="0"/>
          <c:showCatName val="0"/>
          <c:showSerName val="0"/>
          <c:showPercent val="0"/>
          <c:showBubbleSize val="0"/>
        </c:dLbls>
        <c:gapWidth val="150"/>
        <c:overlap val="100"/>
        <c:axId val="62858752"/>
        <c:axId val="62860288"/>
      </c:barChart>
      <c:catAx>
        <c:axId val="62858752"/>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860288"/>
        <c:crosses val="autoZero"/>
        <c:auto val="1"/>
        <c:lblAlgn val="ctr"/>
        <c:lblOffset val="100"/>
        <c:tickLblSkip val="2"/>
        <c:tickMarkSkip val="1"/>
        <c:noMultiLvlLbl val="0"/>
      </c:catAx>
      <c:valAx>
        <c:axId val="62860288"/>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858752"/>
        <c:crosses val="autoZero"/>
        <c:crossBetween val="between"/>
      </c:valAx>
      <c:spPr>
        <a:solidFill>
          <a:srgbClr val="C0C0C0"/>
        </a:solidFill>
        <a:ln w="12700">
          <a:solidFill>
            <a:srgbClr val="808080"/>
          </a:solidFill>
          <a:prstDash val="solid"/>
        </a:ln>
      </c:spPr>
    </c:plotArea>
    <c:legend>
      <c:legendPos val="r"/>
      <c:layout>
        <c:manualLayout>
          <c:xMode val="edge"/>
          <c:yMode val="edge"/>
          <c:x val="0.7956715156368166"/>
          <c:y val="3.9215615289468125E-2"/>
          <c:w val="0.18141317081127573"/>
          <c:h val="0.1176472481169738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中間季　発電</a:t>
            </a:r>
          </a:p>
        </c:rich>
      </c:tx>
      <c:layout>
        <c:manualLayout>
          <c:xMode val="edge"/>
          <c:yMode val="edge"/>
          <c:x val="0.40203656746296546"/>
          <c:y val="4.0752204824971591E-2"/>
        </c:manualLayout>
      </c:layout>
      <c:overlay val="0"/>
      <c:spPr>
        <a:noFill/>
        <a:ln w="25400">
          <a:noFill/>
        </a:ln>
      </c:spPr>
    </c:title>
    <c:autoTitleDeleted val="0"/>
    <c:plotArea>
      <c:layout>
        <c:manualLayout>
          <c:layoutTarget val="inner"/>
          <c:xMode val="edge"/>
          <c:yMode val="edge"/>
          <c:x val="0.16793934860882984"/>
          <c:y val="0.15047079523564252"/>
          <c:w val="0.77608335341959245"/>
          <c:h val="0.658309729155936"/>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val>
            <c:numRef>
              <c:f>'別紙⑥-3 (電力)'!$F$6:$F$29</c:f>
              <c:numCache>
                <c:formatCode>#,##0.0_ ;[Red]\-#,##0.0\ </c:formatCode>
                <c:ptCount val="24"/>
              </c:numCache>
            </c:numRef>
          </c:val>
          <c:extLst>
            <c:ext xmlns:c16="http://schemas.microsoft.com/office/drawing/2014/chart" uri="{C3380CC4-5D6E-409C-BE32-E72D297353CC}">
              <c16:uniqueId val="{00000000-DCC0-4ED7-8AC7-8602D86FD73E}"/>
            </c:ext>
          </c:extLst>
        </c:ser>
        <c:ser>
          <c:idx val="1"/>
          <c:order val="1"/>
          <c:tx>
            <c:v>ﾍﾞｰｽ負荷</c:v>
          </c:tx>
          <c:spPr>
            <a:solidFill>
              <a:srgbClr val="993366"/>
            </a:solidFill>
            <a:ln w="12700">
              <a:solidFill>
                <a:srgbClr val="000000"/>
              </a:solidFill>
              <a:prstDash val="solid"/>
            </a:ln>
          </c:spPr>
          <c:invertIfNegative val="0"/>
          <c:val>
            <c:numRef>
              <c:f>'別紙⑥-3 (電力)'!$G$6:$G$29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DCC0-4ED7-8AC7-8602D86FD73E}"/>
            </c:ext>
          </c:extLst>
        </c:ser>
        <c:dLbls>
          <c:showLegendKey val="0"/>
          <c:showVal val="0"/>
          <c:showCatName val="0"/>
          <c:showSerName val="0"/>
          <c:showPercent val="0"/>
          <c:showBubbleSize val="0"/>
        </c:dLbls>
        <c:gapWidth val="150"/>
        <c:overlap val="100"/>
        <c:axId val="62980096"/>
        <c:axId val="62981632"/>
      </c:barChart>
      <c:catAx>
        <c:axId val="62980096"/>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981632"/>
        <c:crosses val="autoZero"/>
        <c:auto val="1"/>
        <c:lblAlgn val="ctr"/>
        <c:lblOffset val="100"/>
        <c:tickLblSkip val="2"/>
        <c:tickMarkSkip val="1"/>
        <c:noMultiLvlLbl val="0"/>
      </c:catAx>
      <c:valAx>
        <c:axId val="62981632"/>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980096"/>
        <c:crosses val="autoZero"/>
        <c:crossBetween val="between"/>
      </c:valAx>
      <c:spPr>
        <a:solidFill>
          <a:srgbClr val="C0C0C0"/>
        </a:solidFill>
        <a:ln w="12700">
          <a:solidFill>
            <a:srgbClr val="808080"/>
          </a:solidFill>
          <a:prstDash val="solid"/>
        </a:ln>
      </c:spPr>
    </c:plotArea>
    <c:legend>
      <c:legendPos val="r"/>
      <c:layout>
        <c:manualLayout>
          <c:xMode val="edge"/>
          <c:yMode val="edge"/>
          <c:x val="0.78612364132449553"/>
          <c:y val="4.3137136593557994E-2"/>
          <c:w val="0.18141317081127573"/>
          <c:h val="0.1176472481169738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冬季　発電</a:t>
            </a:r>
          </a:p>
        </c:rich>
      </c:tx>
      <c:layout>
        <c:manualLayout>
          <c:xMode val="edge"/>
          <c:yMode val="edge"/>
          <c:x val="0.41878318731285347"/>
          <c:y val="4.0625112700607077E-2"/>
        </c:manualLayout>
      </c:layout>
      <c:overlay val="0"/>
      <c:spPr>
        <a:noFill/>
        <a:ln w="25400">
          <a:noFill/>
        </a:ln>
      </c:spPr>
    </c:title>
    <c:autoTitleDeleted val="0"/>
    <c:plotArea>
      <c:layout>
        <c:manualLayout>
          <c:layoutTarget val="inner"/>
          <c:xMode val="edge"/>
          <c:yMode val="edge"/>
          <c:x val="0.16751320934999525"/>
          <c:y val="0.15312570095383127"/>
          <c:w val="0.77919023137043242"/>
          <c:h val="0.65625300408784826"/>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val>
            <c:numRef>
              <c:f>'別紙⑥-3 (電力)'!$I$6:$I$29</c:f>
              <c:numCache>
                <c:formatCode>#,##0.0_ ;[Red]\-#,##0.0\ </c:formatCode>
                <c:ptCount val="24"/>
              </c:numCache>
            </c:numRef>
          </c:val>
          <c:extLst>
            <c:ext xmlns:c16="http://schemas.microsoft.com/office/drawing/2014/chart" uri="{C3380CC4-5D6E-409C-BE32-E72D297353CC}">
              <c16:uniqueId val="{00000000-C109-49E9-9B21-53ACA175647A}"/>
            </c:ext>
          </c:extLst>
        </c:ser>
        <c:ser>
          <c:idx val="1"/>
          <c:order val="1"/>
          <c:tx>
            <c:v>ﾍﾞｰｽ負荷</c:v>
          </c:tx>
          <c:spPr>
            <a:solidFill>
              <a:srgbClr val="993366"/>
            </a:solidFill>
            <a:ln w="12700">
              <a:solidFill>
                <a:srgbClr val="000000"/>
              </a:solidFill>
              <a:prstDash val="solid"/>
            </a:ln>
          </c:spPr>
          <c:invertIfNegative val="0"/>
          <c:val>
            <c:numRef>
              <c:f>'別紙⑥-3 (電力)'!$J$6:$J$29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C109-49E9-9B21-53ACA175647A}"/>
            </c:ext>
          </c:extLst>
        </c:ser>
        <c:dLbls>
          <c:showLegendKey val="0"/>
          <c:showVal val="0"/>
          <c:showCatName val="0"/>
          <c:showSerName val="0"/>
          <c:showPercent val="0"/>
          <c:showBubbleSize val="0"/>
        </c:dLbls>
        <c:gapWidth val="150"/>
        <c:overlap val="100"/>
        <c:axId val="63023360"/>
        <c:axId val="63029248"/>
      </c:barChart>
      <c:catAx>
        <c:axId val="63023360"/>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3029248"/>
        <c:crosses val="autoZero"/>
        <c:auto val="1"/>
        <c:lblAlgn val="ctr"/>
        <c:lblOffset val="100"/>
        <c:tickLblSkip val="2"/>
        <c:tickMarkSkip val="1"/>
        <c:noMultiLvlLbl val="0"/>
      </c:catAx>
      <c:valAx>
        <c:axId val="63029248"/>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3023360"/>
        <c:crosses val="autoZero"/>
        <c:crossBetween val="between"/>
      </c:valAx>
      <c:spPr>
        <a:solidFill>
          <a:srgbClr val="C0C0C0"/>
        </a:solidFill>
        <a:ln w="12700">
          <a:solidFill>
            <a:srgbClr val="808080"/>
          </a:solidFill>
          <a:prstDash val="solid"/>
        </a:ln>
      </c:spPr>
    </c:plotArea>
    <c:legend>
      <c:legendPos val="r"/>
      <c:layout>
        <c:manualLayout>
          <c:xMode val="edge"/>
          <c:yMode val="edge"/>
          <c:x val="0.78730161546708066"/>
          <c:y val="3.5183827212438137E-2"/>
          <c:w val="0.18095242320062099"/>
          <c:h val="0.1172791568992807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夏季　温水</a:t>
            </a:r>
          </a:p>
        </c:rich>
      </c:tx>
      <c:layout>
        <c:manualLayout>
          <c:xMode val="edge"/>
          <c:yMode val="edge"/>
          <c:x val="0.41984845114699643"/>
          <c:y val="4.0752204824971591E-2"/>
        </c:manualLayout>
      </c:layout>
      <c:overlay val="0"/>
      <c:spPr>
        <a:noFill/>
        <a:ln w="25400">
          <a:noFill/>
        </a:ln>
      </c:spPr>
    </c:title>
    <c:autoTitleDeleted val="0"/>
    <c:plotArea>
      <c:layout>
        <c:manualLayout>
          <c:layoutTarget val="inner"/>
          <c:xMode val="edge"/>
          <c:yMode val="edge"/>
          <c:x val="0.16793934860882984"/>
          <c:y val="0.15360560346971841"/>
          <c:w val="0.77608335341959245"/>
          <c:h val="0.65517492092186014"/>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cat>
            <c:numLit>
              <c:formatCode>General</c:formatCode>
              <c:ptCount val="2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numLit>
          </c:cat>
          <c:val>
            <c:numRef>
              <c:f>'別紙⑥-3(温水)'!$C$6:$C$29</c:f>
              <c:numCache>
                <c:formatCode>#,##0.0_ ;[Red]\-#,##0.0\ </c:formatCode>
                <c:ptCount val="24"/>
              </c:numCache>
            </c:numRef>
          </c:val>
          <c:extLst>
            <c:ext xmlns:c16="http://schemas.microsoft.com/office/drawing/2014/chart" uri="{C3380CC4-5D6E-409C-BE32-E72D297353CC}">
              <c16:uniqueId val="{00000000-3D41-4AFC-B866-B60F869385F0}"/>
            </c:ext>
          </c:extLst>
        </c:ser>
        <c:ser>
          <c:idx val="1"/>
          <c:order val="1"/>
          <c:tx>
            <c:v>ﾍﾞｰｽ負荷</c:v>
          </c:tx>
          <c:spPr>
            <a:solidFill>
              <a:srgbClr val="993366"/>
            </a:solidFill>
            <a:ln w="12700">
              <a:solidFill>
                <a:srgbClr val="000000"/>
              </a:solidFill>
              <a:prstDash val="solid"/>
            </a:ln>
          </c:spPr>
          <c:invertIfNegative val="0"/>
          <c:val>
            <c:numRef>
              <c:f>'別紙⑥-3(温水)'!$D$6:$D$29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3D41-4AFC-B866-B60F869385F0}"/>
            </c:ext>
          </c:extLst>
        </c:ser>
        <c:dLbls>
          <c:showLegendKey val="0"/>
          <c:showVal val="0"/>
          <c:showCatName val="0"/>
          <c:showSerName val="0"/>
          <c:showPercent val="0"/>
          <c:showBubbleSize val="0"/>
        </c:dLbls>
        <c:gapWidth val="150"/>
        <c:overlap val="100"/>
        <c:axId val="62858752"/>
        <c:axId val="62860288"/>
      </c:barChart>
      <c:catAx>
        <c:axId val="62858752"/>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860288"/>
        <c:crosses val="autoZero"/>
        <c:auto val="1"/>
        <c:lblAlgn val="ctr"/>
        <c:lblOffset val="100"/>
        <c:tickLblSkip val="2"/>
        <c:tickMarkSkip val="1"/>
        <c:noMultiLvlLbl val="0"/>
      </c:catAx>
      <c:valAx>
        <c:axId val="62860288"/>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858752"/>
        <c:crosses val="autoZero"/>
        <c:crossBetween val="between"/>
      </c:valAx>
      <c:spPr>
        <a:solidFill>
          <a:srgbClr val="C0C0C0"/>
        </a:solidFill>
        <a:ln w="12700">
          <a:solidFill>
            <a:srgbClr val="808080"/>
          </a:solidFill>
          <a:prstDash val="solid"/>
        </a:ln>
      </c:spPr>
    </c:plotArea>
    <c:legend>
      <c:legendPos val="r"/>
      <c:layout>
        <c:manualLayout>
          <c:xMode val="edge"/>
          <c:yMode val="edge"/>
          <c:x val="0.7956715156368166"/>
          <c:y val="3.9215615289468125E-2"/>
          <c:w val="0.18141317081127573"/>
          <c:h val="0.1176472481169738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中間季　温水</a:t>
            </a:r>
          </a:p>
        </c:rich>
      </c:tx>
      <c:layout>
        <c:manualLayout>
          <c:xMode val="edge"/>
          <c:yMode val="edge"/>
          <c:x val="0.40203656746296546"/>
          <c:y val="4.0752204824971591E-2"/>
        </c:manualLayout>
      </c:layout>
      <c:overlay val="0"/>
      <c:spPr>
        <a:noFill/>
        <a:ln w="25400">
          <a:noFill/>
        </a:ln>
      </c:spPr>
    </c:title>
    <c:autoTitleDeleted val="0"/>
    <c:plotArea>
      <c:layout>
        <c:manualLayout>
          <c:layoutTarget val="inner"/>
          <c:xMode val="edge"/>
          <c:yMode val="edge"/>
          <c:x val="0.16793934860882984"/>
          <c:y val="0.15047079523564252"/>
          <c:w val="0.77608335341959245"/>
          <c:h val="0.658309729155936"/>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val>
            <c:numRef>
              <c:f>'別紙⑥-3(温水)'!$F$6:$F$29</c:f>
              <c:numCache>
                <c:formatCode>#,##0.0_ ;[Red]\-#,##0.0\ </c:formatCode>
                <c:ptCount val="24"/>
              </c:numCache>
            </c:numRef>
          </c:val>
          <c:extLst>
            <c:ext xmlns:c16="http://schemas.microsoft.com/office/drawing/2014/chart" uri="{C3380CC4-5D6E-409C-BE32-E72D297353CC}">
              <c16:uniqueId val="{00000000-38C9-4401-A13E-C92AD6D8E282}"/>
            </c:ext>
          </c:extLst>
        </c:ser>
        <c:ser>
          <c:idx val="1"/>
          <c:order val="1"/>
          <c:tx>
            <c:v>ﾍﾞｰｽ負荷</c:v>
          </c:tx>
          <c:spPr>
            <a:solidFill>
              <a:srgbClr val="993366"/>
            </a:solidFill>
            <a:ln w="12700">
              <a:solidFill>
                <a:srgbClr val="000000"/>
              </a:solidFill>
              <a:prstDash val="solid"/>
            </a:ln>
          </c:spPr>
          <c:invertIfNegative val="0"/>
          <c:val>
            <c:numRef>
              <c:f>'別紙⑥-3(温水)'!$G$6:$G$29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38C9-4401-A13E-C92AD6D8E282}"/>
            </c:ext>
          </c:extLst>
        </c:ser>
        <c:dLbls>
          <c:showLegendKey val="0"/>
          <c:showVal val="0"/>
          <c:showCatName val="0"/>
          <c:showSerName val="0"/>
          <c:showPercent val="0"/>
          <c:showBubbleSize val="0"/>
        </c:dLbls>
        <c:gapWidth val="150"/>
        <c:overlap val="100"/>
        <c:axId val="62980096"/>
        <c:axId val="62981632"/>
      </c:barChart>
      <c:catAx>
        <c:axId val="62980096"/>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981632"/>
        <c:crosses val="autoZero"/>
        <c:auto val="1"/>
        <c:lblAlgn val="ctr"/>
        <c:lblOffset val="100"/>
        <c:tickLblSkip val="2"/>
        <c:tickMarkSkip val="1"/>
        <c:noMultiLvlLbl val="0"/>
      </c:catAx>
      <c:valAx>
        <c:axId val="62981632"/>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980096"/>
        <c:crosses val="autoZero"/>
        <c:crossBetween val="between"/>
      </c:valAx>
      <c:spPr>
        <a:solidFill>
          <a:srgbClr val="C0C0C0"/>
        </a:solidFill>
        <a:ln w="12700">
          <a:solidFill>
            <a:srgbClr val="808080"/>
          </a:solidFill>
          <a:prstDash val="solid"/>
        </a:ln>
      </c:spPr>
    </c:plotArea>
    <c:legend>
      <c:legendPos val="r"/>
      <c:layout>
        <c:manualLayout>
          <c:xMode val="edge"/>
          <c:yMode val="edge"/>
          <c:x val="0.78612364132449553"/>
          <c:y val="4.3137136593557994E-2"/>
          <c:w val="0.18141317081127573"/>
          <c:h val="0.1176472481169738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冬季　温水</a:t>
            </a:r>
          </a:p>
        </c:rich>
      </c:tx>
      <c:layout>
        <c:manualLayout>
          <c:xMode val="edge"/>
          <c:yMode val="edge"/>
          <c:x val="0.41878318731285347"/>
          <c:y val="4.0625112700607077E-2"/>
        </c:manualLayout>
      </c:layout>
      <c:overlay val="0"/>
      <c:spPr>
        <a:noFill/>
        <a:ln w="25400">
          <a:noFill/>
        </a:ln>
      </c:spPr>
    </c:title>
    <c:autoTitleDeleted val="0"/>
    <c:plotArea>
      <c:layout>
        <c:manualLayout>
          <c:layoutTarget val="inner"/>
          <c:xMode val="edge"/>
          <c:yMode val="edge"/>
          <c:x val="0.16751320934999525"/>
          <c:y val="0.15312570095383127"/>
          <c:w val="0.77919023137043242"/>
          <c:h val="0.65625300408784826"/>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val>
            <c:numRef>
              <c:f>'別紙⑥-3(温水)'!$I$6:$I$29</c:f>
              <c:numCache>
                <c:formatCode>#,##0.0_ ;[Red]\-#,##0.0\ </c:formatCode>
                <c:ptCount val="24"/>
              </c:numCache>
            </c:numRef>
          </c:val>
          <c:extLst>
            <c:ext xmlns:c16="http://schemas.microsoft.com/office/drawing/2014/chart" uri="{C3380CC4-5D6E-409C-BE32-E72D297353CC}">
              <c16:uniqueId val="{00000000-CEE6-4B59-9465-5E40CB56135B}"/>
            </c:ext>
          </c:extLst>
        </c:ser>
        <c:ser>
          <c:idx val="1"/>
          <c:order val="1"/>
          <c:tx>
            <c:v>ﾍﾞｰｽ負荷</c:v>
          </c:tx>
          <c:spPr>
            <a:solidFill>
              <a:srgbClr val="993366"/>
            </a:solidFill>
            <a:ln w="12700">
              <a:solidFill>
                <a:srgbClr val="000000"/>
              </a:solidFill>
              <a:prstDash val="solid"/>
            </a:ln>
          </c:spPr>
          <c:invertIfNegative val="0"/>
          <c:val>
            <c:numRef>
              <c:f>'別紙⑥-3(温水)'!$J$6:$J$29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CEE6-4B59-9465-5E40CB56135B}"/>
            </c:ext>
          </c:extLst>
        </c:ser>
        <c:dLbls>
          <c:showLegendKey val="0"/>
          <c:showVal val="0"/>
          <c:showCatName val="0"/>
          <c:showSerName val="0"/>
          <c:showPercent val="0"/>
          <c:showBubbleSize val="0"/>
        </c:dLbls>
        <c:gapWidth val="150"/>
        <c:overlap val="100"/>
        <c:axId val="63023360"/>
        <c:axId val="63029248"/>
      </c:barChart>
      <c:catAx>
        <c:axId val="63023360"/>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3029248"/>
        <c:crosses val="autoZero"/>
        <c:auto val="1"/>
        <c:lblAlgn val="ctr"/>
        <c:lblOffset val="100"/>
        <c:tickLblSkip val="2"/>
        <c:tickMarkSkip val="1"/>
        <c:noMultiLvlLbl val="0"/>
      </c:catAx>
      <c:valAx>
        <c:axId val="63029248"/>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3023360"/>
        <c:crosses val="autoZero"/>
        <c:crossBetween val="between"/>
      </c:valAx>
      <c:spPr>
        <a:solidFill>
          <a:srgbClr val="C0C0C0"/>
        </a:solidFill>
        <a:ln w="12700">
          <a:solidFill>
            <a:srgbClr val="808080"/>
          </a:solidFill>
          <a:prstDash val="solid"/>
        </a:ln>
      </c:spPr>
    </c:plotArea>
    <c:legend>
      <c:legendPos val="r"/>
      <c:layout>
        <c:manualLayout>
          <c:xMode val="edge"/>
          <c:yMode val="edge"/>
          <c:x val="0.78730161546708066"/>
          <c:y val="3.5183827212438137E-2"/>
          <c:w val="0.18095242320062099"/>
          <c:h val="0.1172791568992807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19</xdr:col>
      <xdr:colOff>9525</xdr:colOff>
      <xdr:row>1</xdr:row>
      <xdr:rowOff>0</xdr:rowOff>
    </xdr:from>
    <xdr:to>
      <xdr:col>19</xdr:col>
      <xdr:colOff>142875</xdr:colOff>
      <xdr:row>1</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2720975" y="161925"/>
          <a:ext cx="133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26</xdr:col>
      <xdr:colOff>34290</xdr:colOff>
      <xdr:row>1</xdr:row>
      <xdr:rowOff>0</xdr:rowOff>
    </xdr:from>
    <xdr:to>
      <xdr:col>27</xdr:col>
      <xdr:colOff>552</xdr:colOff>
      <xdr:row>1</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3745865" y="1619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30</xdr:col>
      <xdr:colOff>0</xdr:colOff>
      <xdr:row>1</xdr:row>
      <xdr:rowOff>0</xdr:rowOff>
    </xdr:from>
    <xdr:to>
      <xdr:col>30</xdr:col>
      <xdr:colOff>0</xdr:colOff>
      <xdr:row>1</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4286250" y="161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43</xdr:col>
      <xdr:colOff>0</xdr:colOff>
      <xdr:row>1</xdr:row>
      <xdr:rowOff>0</xdr:rowOff>
    </xdr:from>
    <xdr:to>
      <xdr:col>43</xdr:col>
      <xdr:colOff>552</xdr:colOff>
      <xdr:row>1</xdr:row>
      <xdr:rowOff>0</xdr:rowOff>
    </xdr:to>
    <xdr:sp macro="" textlink="">
      <xdr:nvSpPr>
        <xdr:cNvPr id="5" name="Text Box 6">
          <a:extLst>
            <a:ext uri="{FF2B5EF4-FFF2-40B4-BE49-F238E27FC236}">
              <a16:creationId xmlns:a16="http://schemas.microsoft.com/office/drawing/2014/main" id="{00000000-0008-0000-0200-000005000000}"/>
            </a:ext>
          </a:extLst>
        </xdr:cNvPr>
        <xdr:cNvSpPr txBox="1">
          <a:spLocks noChangeArrowheads="1"/>
        </xdr:cNvSpPr>
      </xdr:nvSpPr>
      <xdr:spPr bwMode="auto">
        <a:xfrm>
          <a:off x="6191250" y="161925"/>
          <a:ext cx="55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editAs="oneCell">
    <xdr:from>
      <xdr:col>31</xdr:col>
      <xdr:colOff>19050</xdr:colOff>
      <xdr:row>1</xdr:row>
      <xdr:rowOff>0</xdr:rowOff>
    </xdr:from>
    <xdr:to>
      <xdr:col>32</xdr:col>
      <xdr:colOff>9525</xdr:colOff>
      <xdr:row>2</xdr:row>
      <xdr:rowOff>123825</xdr:rowOff>
    </xdr:to>
    <xdr:sp macro="" textlink="">
      <xdr:nvSpPr>
        <xdr:cNvPr id="6" name="Text Box 8">
          <a:extLst>
            <a:ext uri="{FF2B5EF4-FFF2-40B4-BE49-F238E27FC236}">
              <a16:creationId xmlns:a16="http://schemas.microsoft.com/office/drawing/2014/main" id="{00000000-0008-0000-0200-000006000000}"/>
            </a:ext>
          </a:extLst>
        </xdr:cNvPr>
        <xdr:cNvSpPr txBox="1">
          <a:spLocks noChangeArrowheads="1"/>
        </xdr:cNvSpPr>
      </xdr:nvSpPr>
      <xdr:spPr bwMode="auto">
        <a:xfrm>
          <a:off x="4448175" y="161925"/>
          <a:ext cx="123825" cy="339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1</xdr:row>
      <xdr:rowOff>0</xdr:rowOff>
    </xdr:from>
    <xdr:to>
      <xdr:col>31</xdr:col>
      <xdr:colOff>25400</xdr:colOff>
      <xdr:row>2</xdr:row>
      <xdr:rowOff>104775</xdr:rowOff>
    </xdr:to>
    <xdr:sp macro="" textlink="">
      <xdr:nvSpPr>
        <xdr:cNvPr id="7" name="Text Box 8">
          <a:extLst>
            <a:ext uri="{FF2B5EF4-FFF2-40B4-BE49-F238E27FC236}">
              <a16:creationId xmlns:a16="http://schemas.microsoft.com/office/drawing/2014/main" id="{00000000-0008-0000-0200-000007000000}"/>
            </a:ext>
          </a:extLst>
        </xdr:cNvPr>
        <xdr:cNvSpPr txBox="1">
          <a:spLocks noChangeArrowheads="1"/>
        </xdr:cNvSpPr>
      </xdr:nvSpPr>
      <xdr:spPr bwMode="auto">
        <a:xfrm>
          <a:off x="4425950" y="161925"/>
          <a:ext cx="28575" cy="320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27</xdr:col>
      <xdr:colOff>12700</xdr:colOff>
      <xdr:row>0</xdr:row>
      <xdr:rowOff>127934</xdr:rowOff>
    </xdr:from>
    <xdr:to>
      <xdr:col>43</xdr:col>
      <xdr:colOff>263138</xdr:colOff>
      <xdr:row>2</xdr:row>
      <xdr:rowOff>196850</xdr:rowOff>
    </xdr:to>
    <xdr:sp macro="" textlink="">
      <xdr:nvSpPr>
        <xdr:cNvPr id="8" name="四角形吹き出し 7">
          <a:extLst>
            <a:ext uri="{FF2B5EF4-FFF2-40B4-BE49-F238E27FC236}">
              <a16:creationId xmlns:a16="http://schemas.microsoft.com/office/drawing/2014/main" id="{00000000-0008-0000-0200-000008000000}"/>
            </a:ext>
          </a:extLst>
        </xdr:cNvPr>
        <xdr:cNvSpPr/>
      </xdr:nvSpPr>
      <xdr:spPr>
        <a:xfrm>
          <a:off x="3784600" y="127934"/>
          <a:ext cx="2536438" cy="449916"/>
        </a:xfrm>
        <a:prstGeom prst="wedgeRectCallout">
          <a:avLst>
            <a:gd name="adj1" fmla="val -49370"/>
            <a:gd name="adj2" fmla="val 27346"/>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800" kern="100">
              <a:solidFill>
                <a:srgbClr val="FF0000"/>
              </a:solidFill>
              <a:effectLst/>
              <a:latin typeface="+mj-ea"/>
              <a:ea typeface="+mj-ea"/>
              <a:cs typeface="Meiryo UI" panose="020B0604030504040204" pitchFamily="50" charset="-128"/>
            </a:rPr>
            <a:t>②：補機動力の根拠を計算根拠シートで明確にする</a:t>
          </a:r>
          <a:endParaRPr lang="en-US" altLang="ja-JP" sz="800" kern="100">
            <a:solidFill>
              <a:srgbClr val="FF0000"/>
            </a:solidFill>
            <a:effectLst/>
            <a:latin typeface="+mj-ea"/>
            <a:ea typeface="+mj-ea"/>
            <a:cs typeface="Meiryo UI" panose="020B0604030504040204" pitchFamily="50" charset="-128"/>
          </a:endParaRPr>
        </a:p>
        <a:p>
          <a:pPr algn="ctr">
            <a:spcAft>
              <a:spcPts val="0"/>
            </a:spcAft>
            <a:tabLst>
              <a:tab pos="2700020" algn="ctr"/>
              <a:tab pos="5400040" algn="r"/>
            </a:tabLst>
          </a:pPr>
          <a:r>
            <a:rPr lang="ja-JP" altLang="en-US" sz="800" kern="100">
              <a:solidFill>
                <a:srgbClr val="FF0000"/>
              </a:solidFill>
              <a:effectLst/>
              <a:latin typeface="+mj-ea"/>
              <a:ea typeface="+mj-ea"/>
              <a:cs typeface="Meiryo UI" panose="020B0604030504040204" pitchFamily="50" charset="-128"/>
            </a:rPr>
            <a:t>例：仕様値、計測値、発電量</a:t>
          </a:r>
          <a:r>
            <a:rPr lang="en-US" altLang="ja-JP" sz="800" kern="100">
              <a:solidFill>
                <a:srgbClr val="FF0000"/>
              </a:solidFill>
              <a:effectLst/>
              <a:latin typeface="+mj-ea"/>
              <a:ea typeface="+mj-ea"/>
              <a:cs typeface="Meiryo UI" panose="020B0604030504040204" pitchFamily="50" charset="-128"/>
            </a:rPr>
            <a:t>×</a:t>
          </a:r>
          <a:r>
            <a:rPr lang="ja-JP" altLang="en-US" sz="800" kern="100">
              <a:solidFill>
                <a:srgbClr val="FF0000"/>
              </a:solidFill>
              <a:effectLst/>
              <a:latin typeface="+mj-ea"/>
              <a:ea typeface="+mj-ea"/>
              <a:cs typeface="Meiryo UI" panose="020B0604030504040204" pitchFamily="50" charset="-128"/>
            </a:rPr>
            <a:t>●％　他</a:t>
          </a:r>
          <a:endParaRPr lang="en-US" altLang="ja-JP" sz="800" kern="100">
            <a:solidFill>
              <a:srgbClr val="FF0000"/>
            </a:solidFill>
            <a:effectLst/>
            <a:latin typeface="+mj-ea"/>
            <a:ea typeface="+mj-ea"/>
            <a:cs typeface="Meiryo UI" panose="020B0604030504040204" pitchFamily="50" charset="-128"/>
          </a:endParaRPr>
        </a:p>
      </xdr:txBody>
    </xdr:sp>
    <xdr:clientData fPrintsWithSheet="0"/>
  </xdr:twoCellAnchor>
  <xdr:twoCellAnchor>
    <xdr:from>
      <xdr:col>43</xdr:col>
      <xdr:colOff>9525</xdr:colOff>
      <xdr:row>26</xdr:row>
      <xdr:rowOff>0</xdr:rowOff>
    </xdr:from>
    <xdr:to>
      <xdr:col>44</xdr:col>
      <xdr:colOff>741068</xdr:colOff>
      <xdr:row>30</xdr:row>
      <xdr:rowOff>66675</xdr:rowOff>
    </xdr:to>
    <xdr:sp macro="" textlink="">
      <xdr:nvSpPr>
        <xdr:cNvPr id="9" name="四角形吹き出し 8">
          <a:extLst>
            <a:ext uri="{FF2B5EF4-FFF2-40B4-BE49-F238E27FC236}">
              <a16:creationId xmlns:a16="http://schemas.microsoft.com/office/drawing/2014/main" id="{00000000-0008-0000-0200-000009000000}"/>
            </a:ext>
          </a:extLst>
        </xdr:cNvPr>
        <xdr:cNvSpPr/>
      </xdr:nvSpPr>
      <xdr:spPr>
        <a:xfrm>
          <a:off x="6197600" y="5924550"/>
          <a:ext cx="1363368" cy="977900"/>
        </a:xfrm>
        <a:prstGeom prst="wedgeRectCallout">
          <a:avLst>
            <a:gd name="adj1" fmla="val -38214"/>
            <a:gd name="adj2" fmla="val -745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800" kern="100">
              <a:solidFill>
                <a:srgbClr val="FF0000"/>
              </a:solidFill>
              <a:effectLst/>
              <a:latin typeface="+mj-ea"/>
              <a:ea typeface="+mj-ea"/>
              <a:cs typeface="Meiryo UI" panose="020B0604030504040204" pitchFamily="50" charset="-128"/>
            </a:rPr>
            <a:t>㉔～㉖：時間帯に応じた計量が困難な場合、電力の換算係数はすべて</a:t>
          </a:r>
          <a:r>
            <a:rPr lang="en-US" altLang="ja-JP" sz="800" kern="100">
              <a:solidFill>
                <a:srgbClr val="FF0000"/>
              </a:solidFill>
              <a:effectLst/>
              <a:latin typeface="+mj-ea"/>
              <a:ea typeface="+mj-ea"/>
              <a:cs typeface="Meiryo UI" panose="020B0604030504040204" pitchFamily="50" charset="-128"/>
            </a:rPr>
            <a:t>9.76</a:t>
          </a:r>
          <a:r>
            <a:rPr lang="ja-JP" altLang="en-US" sz="800" kern="100">
              <a:solidFill>
                <a:srgbClr val="FF0000"/>
              </a:solidFill>
              <a:effectLst/>
              <a:latin typeface="+mj-ea"/>
              <a:ea typeface="+mj-ea"/>
              <a:cs typeface="Meiryo UI" panose="020B0604030504040204" pitchFamily="50" charset="-128"/>
            </a:rPr>
            <a:t>とすること。</a:t>
          </a:r>
          <a:endParaRPr lang="en-US" altLang="ja-JP" sz="800" kern="100">
            <a:solidFill>
              <a:srgbClr val="FF0000"/>
            </a:solidFill>
            <a:effectLst/>
            <a:latin typeface="+mj-ea"/>
            <a:ea typeface="+mj-ea"/>
            <a:cs typeface="Meiryo UI" panose="020B0604030504040204" pitchFamily="50" charset="-128"/>
          </a:endParaRPr>
        </a:p>
      </xdr:txBody>
    </xdr:sp>
    <xdr:clientData fPrintsWithSheet="0"/>
  </xdr:twoCellAnchor>
  <xdr:twoCellAnchor>
    <xdr:from>
      <xdr:col>14</xdr:col>
      <xdr:colOff>28575</xdr:colOff>
      <xdr:row>8</xdr:row>
      <xdr:rowOff>73426</xdr:rowOff>
    </xdr:from>
    <xdr:to>
      <xdr:col>16</xdr:col>
      <xdr:colOff>20771</xdr:colOff>
      <xdr:row>9</xdr:row>
      <xdr:rowOff>0</xdr:rowOff>
    </xdr:to>
    <xdr:cxnSp macro="">
      <xdr:nvCxnSpPr>
        <xdr:cNvPr id="10" name="直線矢印コネクタ 9">
          <a:extLst>
            <a:ext uri="{FF2B5EF4-FFF2-40B4-BE49-F238E27FC236}">
              <a16:creationId xmlns:a16="http://schemas.microsoft.com/office/drawing/2014/main" id="{00000000-0008-0000-0200-00000A000000}"/>
            </a:ext>
          </a:extLst>
        </xdr:cNvPr>
        <xdr:cNvCxnSpPr>
          <a:stCxn id="11" idx="4"/>
        </xdr:cNvCxnSpPr>
      </xdr:nvCxnSpPr>
      <xdr:spPr>
        <a:xfrm flipH="1">
          <a:off x="2025650" y="1883176"/>
          <a:ext cx="281121" cy="1551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fPrintsWithSheet="0"/>
  </xdr:twoCellAnchor>
  <xdr:twoCellAnchor>
    <xdr:from>
      <xdr:col>11</xdr:col>
      <xdr:colOff>100627</xdr:colOff>
      <xdr:row>7</xdr:row>
      <xdr:rowOff>130551</xdr:rowOff>
    </xdr:from>
    <xdr:to>
      <xdr:col>25</xdr:col>
      <xdr:colOff>116662</xdr:colOff>
      <xdr:row>8</xdr:row>
      <xdr:rowOff>114078</xdr:rowOff>
    </xdr:to>
    <xdr:sp macro="" textlink="">
      <xdr:nvSpPr>
        <xdr:cNvPr id="11" name="四角形吹き出し 12">
          <a:extLst>
            <a:ext uri="{FF2B5EF4-FFF2-40B4-BE49-F238E27FC236}">
              <a16:creationId xmlns:a16="http://schemas.microsoft.com/office/drawing/2014/main" id="{00000000-0008-0000-0200-00000B000000}"/>
            </a:ext>
          </a:extLst>
        </xdr:cNvPr>
        <xdr:cNvSpPr/>
      </xdr:nvSpPr>
      <xdr:spPr>
        <a:xfrm>
          <a:off x="1675427" y="1711701"/>
          <a:ext cx="2013110" cy="212127"/>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mj-ea"/>
              <a:ea typeface="+mj-ea"/>
              <a:cs typeface="Times New Roman"/>
            </a:rPr>
            <a:t>4</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6</a:t>
          </a:r>
          <a:r>
            <a:rPr lang="ja-JP" altLang="en-US" sz="900" kern="100">
              <a:solidFill>
                <a:srgbClr val="FF0000"/>
              </a:solidFill>
              <a:effectLst/>
              <a:latin typeface="+mj-ea"/>
              <a:ea typeface="+mj-ea"/>
              <a:cs typeface="Times New Roman"/>
            </a:rPr>
            <a:t>月、</a:t>
          </a:r>
          <a:r>
            <a:rPr lang="en-US" altLang="ja-JP" sz="900" kern="100">
              <a:solidFill>
                <a:srgbClr val="FF0000"/>
              </a:solidFill>
              <a:effectLst/>
              <a:latin typeface="+mj-ea"/>
              <a:ea typeface="+mj-ea"/>
              <a:cs typeface="Times New Roman"/>
            </a:rPr>
            <a:t>10</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11</a:t>
          </a:r>
          <a:r>
            <a:rPr lang="ja-JP" altLang="en-US" sz="900" kern="100">
              <a:solidFill>
                <a:srgbClr val="FF0000"/>
              </a:solidFill>
              <a:effectLst/>
              <a:latin typeface="+mj-ea"/>
              <a:ea typeface="+mj-ea"/>
              <a:cs typeface="Times New Roman"/>
            </a:rPr>
            <a:t>月の</a:t>
          </a:r>
          <a:r>
            <a:rPr lang="en-US" altLang="ja-JP" sz="900" kern="100">
              <a:solidFill>
                <a:srgbClr val="FF0000"/>
              </a:solidFill>
              <a:effectLst/>
              <a:latin typeface="+mj-ea"/>
              <a:ea typeface="+mj-ea"/>
              <a:cs typeface="Times New Roman"/>
            </a:rPr>
            <a:t>8:00</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22:00</a:t>
          </a:r>
        </a:p>
      </xdr:txBody>
    </xdr:sp>
    <xdr:clientData fPrintsWithSheet="0"/>
  </xdr:twoCellAnchor>
  <xdr:twoCellAnchor>
    <xdr:from>
      <xdr:col>15</xdr:col>
      <xdr:colOff>31751</xdr:colOff>
      <xdr:row>23</xdr:row>
      <xdr:rowOff>30818</xdr:rowOff>
    </xdr:from>
    <xdr:to>
      <xdr:col>26</xdr:col>
      <xdr:colOff>105559</xdr:colOff>
      <xdr:row>25</xdr:row>
      <xdr:rowOff>173133</xdr:rowOff>
    </xdr:to>
    <xdr:sp macro="" textlink="">
      <xdr:nvSpPr>
        <xdr:cNvPr id="12" name="四角形吹き出し 13">
          <a:extLst>
            <a:ext uri="{FF2B5EF4-FFF2-40B4-BE49-F238E27FC236}">
              <a16:creationId xmlns:a16="http://schemas.microsoft.com/office/drawing/2014/main" id="{00000000-0008-0000-0200-00000C000000}"/>
            </a:ext>
          </a:extLst>
        </xdr:cNvPr>
        <xdr:cNvSpPr/>
      </xdr:nvSpPr>
      <xdr:spPr>
        <a:xfrm>
          <a:off x="2127251" y="5269568"/>
          <a:ext cx="1610508" cy="599515"/>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l">
            <a:lnSpc>
              <a:spcPts val="900"/>
            </a:lnSpc>
            <a:spcAft>
              <a:spcPts val="0"/>
            </a:spcAft>
            <a:tabLst>
              <a:tab pos="2700020" algn="ctr"/>
              <a:tab pos="5400040" algn="r"/>
            </a:tabLst>
          </a:pPr>
          <a:r>
            <a:rPr lang="ja-JP" altLang="en-US" sz="900" kern="100">
              <a:solidFill>
                <a:srgbClr val="FF0000"/>
              </a:solidFill>
              <a:effectLst/>
              <a:latin typeface="+mj-ea"/>
              <a:ea typeface="+mj-ea"/>
              <a:cs typeface="Times New Roman"/>
            </a:rPr>
            <a:t>将来の事業状況の変化や生産量変動、制御方法等を加味して設定すること</a:t>
          </a:r>
          <a:endParaRPr lang="en-US" altLang="ja-JP" sz="900" kern="100">
            <a:solidFill>
              <a:srgbClr val="FF0000"/>
            </a:solidFill>
            <a:effectLst/>
            <a:latin typeface="+mj-ea"/>
            <a:ea typeface="+mj-ea"/>
            <a:cs typeface="Times New Roman"/>
          </a:endParaRPr>
        </a:p>
      </xdr:txBody>
    </xdr:sp>
    <xdr:clientData fPrintsWithSheet="0"/>
  </xdr:twoCellAnchor>
  <xdr:twoCellAnchor>
    <xdr:from>
      <xdr:col>9</xdr:col>
      <xdr:colOff>28574</xdr:colOff>
      <xdr:row>5</xdr:row>
      <xdr:rowOff>35861</xdr:rowOff>
    </xdr:from>
    <xdr:to>
      <xdr:col>28</xdr:col>
      <xdr:colOff>45356</xdr:colOff>
      <xdr:row>6</xdr:row>
      <xdr:rowOff>209550</xdr:rowOff>
    </xdr:to>
    <xdr:sp macro="" textlink="">
      <xdr:nvSpPr>
        <xdr:cNvPr id="13" name="四角形吹き出し 14">
          <a:extLst>
            <a:ext uri="{FF2B5EF4-FFF2-40B4-BE49-F238E27FC236}">
              <a16:creationId xmlns:a16="http://schemas.microsoft.com/office/drawing/2014/main" id="{00000000-0008-0000-0200-00000D000000}"/>
            </a:ext>
          </a:extLst>
        </xdr:cNvPr>
        <xdr:cNvSpPr/>
      </xdr:nvSpPr>
      <xdr:spPr>
        <a:xfrm>
          <a:off x="1253217" y="1151647"/>
          <a:ext cx="2602139" cy="400474"/>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l">
            <a:lnSpc>
              <a:spcPts val="900"/>
            </a:lnSpc>
            <a:spcAft>
              <a:spcPts val="0"/>
            </a:spcAft>
            <a:tabLst>
              <a:tab pos="2700020" algn="ctr"/>
              <a:tab pos="5400040" algn="r"/>
            </a:tabLst>
          </a:pPr>
          <a:r>
            <a:rPr lang="ja-JP" altLang="en-US" sz="900" kern="100">
              <a:solidFill>
                <a:srgbClr val="FF0000"/>
              </a:solidFill>
              <a:effectLst/>
              <a:latin typeface="+mj-ea"/>
              <a:ea typeface="+mj-ea"/>
              <a:cs typeface="Times New Roman"/>
            </a:rPr>
            <a:t>燃料消費量は高位発熱量を記載すること</a:t>
          </a:r>
          <a:endParaRPr lang="en-US" altLang="ja-JP" sz="900" kern="100">
            <a:solidFill>
              <a:srgbClr val="FF0000"/>
            </a:solidFill>
            <a:effectLst/>
            <a:latin typeface="+mj-ea"/>
            <a:ea typeface="+mj-ea"/>
            <a:cs typeface="Times New Roman"/>
          </a:endParaRPr>
        </a:p>
        <a:p>
          <a:pPr algn="l">
            <a:lnSpc>
              <a:spcPts val="900"/>
            </a:lnSpc>
            <a:spcAft>
              <a:spcPts val="0"/>
            </a:spcAft>
            <a:tabLst>
              <a:tab pos="2700020" algn="ctr"/>
              <a:tab pos="5400040" algn="r"/>
            </a:tabLst>
          </a:pPr>
          <a:r>
            <a:rPr lang="ja-JP" altLang="en-US" sz="900" kern="100">
              <a:solidFill>
                <a:srgbClr val="FF0000"/>
              </a:solidFill>
              <a:effectLst/>
              <a:latin typeface="+mj-ea"/>
              <a:ea typeface="+mj-ea"/>
              <a:cs typeface="Times New Roman"/>
            </a:rPr>
            <a:t>燃料裕度や出力裕度を考慮した数値とすること</a:t>
          </a:r>
          <a:endParaRPr lang="en-US" altLang="ja-JP" sz="900" kern="100">
            <a:solidFill>
              <a:srgbClr val="FF0000"/>
            </a:solidFill>
            <a:effectLst/>
            <a:latin typeface="+mj-ea"/>
            <a:ea typeface="+mj-ea"/>
            <a:cs typeface="Times New Roman"/>
          </a:endParaRPr>
        </a:p>
      </xdr:txBody>
    </xdr:sp>
    <xdr:clientData fPrintsWithSheet="0"/>
  </xdr:twoCellAnchor>
  <xdr:twoCellAnchor>
    <xdr:from>
      <xdr:col>7</xdr:col>
      <xdr:colOff>138727</xdr:colOff>
      <xdr:row>12</xdr:row>
      <xdr:rowOff>562</xdr:rowOff>
    </xdr:from>
    <xdr:to>
      <xdr:col>22</xdr:col>
      <xdr:colOff>2362</xdr:colOff>
      <xdr:row>12</xdr:row>
      <xdr:rowOff>208207</xdr:rowOff>
    </xdr:to>
    <xdr:sp macro="" textlink="">
      <xdr:nvSpPr>
        <xdr:cNvPr id="14" name="四角形吹き出し 15">
          <a:extLst>
            <a:ext uri="{FF2B5EF4-FFF2-40B4-BE49-F238E27FC236}">
              <a16:creationId xmlns:a16="http://schemas.microsoft.com/office/drawing/2014/main" id="{00000000-0008-0000-0200-00000E000000}"/>
            </a:ext>
          </a:extLst>
        </xdr:cNvPr>
        <xdr:cNvSpPr/>
      </xdr:nvSpPr>
      <xdr:spPr>
        <a:xfrm>
          <a:off x="1142027" y="2724712"/>
          <a:ext cx="2003585" cy="207645"/>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mj-ea"/>
              <a:ea typeface="+mj-ea"/>
              <a:cs typeface="Times New Roman"/>
            </a:rPr>
            <a:t>7</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9</a:t>
          </a:r>
          <a:r>
            <a:rPr lang="ja-JP" altLang="en-US" sz="900" kern="100">
              <a:solidFill>
                <a:srgbClr val="FF0000"/>
              </a:solidFill>
              <a:effectLst/>
              <a:latin typeface="+mj-ea"/>
              <a:ea typeface="+mj-ea"/>
              <a:cs typeface="Times New Roman"/>
            </a:rPr>
            <a:t>月、</a:t>
          </a:r>
          <a:r>
            <a:rPr lang="en-US" altLang="ja-JP" sz="900" kern="100">
              <a:solidFill>
                <a:srgbClr val="FF0000"/>
              </a:solidFill>
              <a:effectLst/>
              <a:latin typeface="+mj-ea"/>
              <a:ea typeface="+mj-ea"/>
              <a:cs typeface="Times New Roman"/>
            </a:rPr>
            <a:t>12</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3</a:t>
          </a:r>
          <a:r>
            <a:rPr lang="ja-JP" altLang="en-US" sz="900" kern="100">
              <a:solidFill>
                <a:srgbClr val="FF0000"/>
              </a:solidFill>
              <a:effectLst/>
              <a:latin typeface="+mj-ea"/>
              <a:ea typeface="+mj-ea"/>
              <a:cs typeface="Times New Roman"/>
            </a:rPr>
            <a:t>月の</a:t>
          </a:r>
          <a:r>
            <a:rPr lang="en-US" altLang="ja-JP" sz="900" kern="100">
              <a:solidFill>
                <a:srgbClr val="FF0000"/>
              </a:solidFill>
              <a:effectLst/>
              <a:latin typeface="+mj-ea"/>
              <a:ea typeface="+mj-ea"/>
              <a:cs typeface="Times New Roman"/>
            </a:rPr>
            <a:t>8:00</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22:00</a:t>
          </a:r>
        </a:p>
      </xdr:txBody>
    </xdr:sp>
    <xdr:clientData fPrintsWithSheet="0"/>
  </xdr:twoCellAnchor>
  <xdr:twoCellAnchor>
    <xdr:from>
      <xdr:col>8</xdr:col>
      <xdr:colOff>85725</xdr:colOff>
      <xdr:row>10</xdr:row>
      <xdr:rowOff>77324</xdr:rowOff>
    </xdr:from>
    <xdr:to>
      <xdr:col>11</xdr:col>
      <xdr:colOff>77096</xdr:colOff>
      <xdr:row>12</xdr:row>
      <xdr:rowOff>0</xdr:rowOff>
    </xdr:to>
    <xdr:cxnSp macro="">
      <xdr:nvCxnSpPr>
        <xdr:cNvPr id="15" name="直線矢印コネクタ 14">
          <a:extLst>
            <a:ext uri="{FF2B5EF4-FFF2-40B4-BE49-F238E27FC236}">
              <a16:creationId xmlns:a16="http://schemas.microsoft.com/office/drawing/2014/main" id="{00000000-0008-0000-0200-00000F000000}"/>
            </a:ext>
          </a:extLst>
        </xdr:cNvPr>
        <xdr:cNvCxnSpPr/>
      </xdr:nvCxnSpPr>
      <xdr:spPr>
        <a:xfrm flipV="1">
          <a:off x="1225550" y="2344274"/>
          <a:ext cx="423171" cy="37987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fPrintsWithSheet="0"/>
  </xdr:twoCellAnchor>
  <xdr:twoCellAnchor>
    <xdr:from>
      <xdr:col>5</xdr:col>
      <xdr:colOff>66675</xdr:colOff>
      <xdr:row>29</xdr:row>
      <xdr:rowOff>219075</xdr:rowOff>
    </xdr:from>
    <xdr:to>
      <xdr:col>27</xdr:col>
      <xdr:colOff>0</xdr:colOff>
      <xdr:row>33</xdr:row>
      <xdr:rowOff>19050</xdr:rowOff>
    </xdr:to>
    <xdr:sp macro="" textlink="">
      <xdr:nvSpPr>
        <xdr:cNvPr id="16" name="四角形吹き出し 18">
          <a:extLst>
            <a:ext uri="{FF2B5EF4-FFF2-40B4-BE49-F238E27FC236}">
              <a16:creationId xmlns:a16="http://schemas.microsoft.com/office/drawing/2014/main" id="{00000000-0008-0000-0200-000010000000}"/>
            </a:ext>
          </a:extLst>
        </xdr:cNvPr>
        <xdr:cNvSpPr/>
      </xdr:nvSpPr>
      <xdr:spPr>
        <a:xfrm>
          <a:off x="777875" y="6826250"/>
          <a:ext cx="3079750" cy="717550"/>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en-US" altLang="ja-JP" sz="800">
              <a:solidFill>
                <a:srgbClr val="FF0000"/>
              </a:solidFill>
              <a:effectLst/>
              <a:latin typeface="+mj-ea"/>
              <a:ea typeface="+mj-ea"/>
              <a:cs typeface="+mn-cs"/>
            </a:rPr>
            <a:t>【</a:t>
          </a:r>
          <a:r>
            <a:rPr lang="ja-JP" altLang="en-US" sz="800">
              <a:solidFill>
                <a:srgbClr val="FF0000"/>
              </a:solidFill>
              <a:effectLst/>
              <a:latin typeface="+mj-ea"/>
              <a:ea typeface="+mj-ea"/>
              <a:cs typeface="+mn-cs"/>
            </a:rPr>
            <a:t>参考資料</a:t>
          </a:r>
          <a:r>
            <a:rPr lang="en-US" altLang="ja-JP" sz="800">
              <a:solidFill>
                <a:srgbClr val="FF0000"/>
              </a:solidFill>
              <a:effectLst/>
              <a:latin typeface="+mj-ea"/>
              <a:ea typeface="+mj-ea"/>
              <a:cs typeface="+mn-cs"/>
            </a:rPr>
            <a:t>】</a:t>
          </a:r>
          <a:r>
            <a:rPr lang="ja-JP" altLang="en-US" sz="800">
              <a:solidFill>
                <a:srgbClr val="FF0000"/>
              </a:solidFill>
              <a:effectLst/>
              <a:latin typeface="+mj-ea"/>
              <a:ea typeface="+mj-ea"/>
              <a:cs typeface="+mn-cs"/>
            </a:rPr>
            <a:t>省エネルギー性の評価について</a:t>
          </a:r>
          <a:r>
            <a:rPr lang="ja-JP" altLang="ja-JP" sz="800">
              <a:solidFill>
                <a:srgbClr val="FF0000"/>
              </a:solidFill>
              <a:effectLst/>
              <a:latin typeface="+mj-ea"/>
              <a:ea typeface="+mj-ea"/>
              <a:cs typeface="+mn-cs"/>
            </a:rPr>
            <a:t>に記載</a:t>
          </a:r>
          <a:r>
            <a:rPr lang="ja-JP" altLang="en-US" sz="800">
              <a:solidFill>
                <a:srgbClr val="FF0000"/>
              </a:solidFill>
              <a:effectLst/>
              <a:latin typeface="+mj-ea"/>
              <a:ea typeface="+mj-ea"/>
              <a:cs typeface="+mn-cs"/>
            </a:rPr>
            <a:t>の通り、</a:t>
          </a:r>
          <a:endParaRPr lang="en-US" altLang="ja-JP" sz="800">
            <a:solidFill>
              <a:srgbClr val="FF0000"/>
            </a:solidFill>
            <a:effectLst/>
            <a:latin typeface="+mj-ea"/>
            <a:ea typeface="+mj-ea"/>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以下の</a:t>
          </a:r>
          <a:r>
            <a:rPr lang="ja-JP" altLang="ja-JP" sz="800">
              <a:solidFill>
                <a:srgbClr val="FF0000"/>
              </a:solidFill>
              <a:effectLst/>
              <a:latin typeface="+mj-ea"/>
              <a:ea typeface="+mj-ea"/>
              <a:cs typeface="+mn-cs"/>
            </a:rPr>
            <a:t>換算係数を使用</a:t>
          </a:r>
          <a:r>
            <a:rPr lang="ja-JP" altLang="en-US" sz="800">
              <a:solidFill>
                <a:srgbClr val="FF0000"/>
              </a:solidFill>
              <a:effectLst/>
              <a:latin typeface="+mj-ea"/>
              <a:ea typeface="+mj-ea"/>
              <a:cs typeface="+mn-cs"/>
            </a:rPr>
            <a:t>しても可</a:t>
          </a:r>
          <a:r>
            <a:rPr lang="ja-JP" altLang="ja-JP" sz="800">
              <a:solidFill>
                <a:srgbClr val="FF0000"/>
              </a:solidFill>
              <a:effectLst/>
              <a:latin typeface="+mj-ea"/>
              <a:ea typeface="+mj-ea"/>
              <a:cs typeface="+mn-cs"/>
            </a:rPr>
            <a:t>。</a:t>
          </a:r>
          <a:endParaRPr lang="en-US" altLang="ja-JP" sz="800">
            <a:solidFill>
              <a:srgbClr val="FF0000"/>
            </a:solidFill>
            <a:effectLst/>
            <a:latin typeface="+mj-ea"/>
            <a:ea typeface="+mj-ea"/>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温水、冷水、産業用以外の蒸気の換算係数　</a:t>
          </a:r>
          <a:r>
            <a:rPr lang="en-US" altLang="ja-JP" sz="800">
              <a:solidFill>
                <a:srgbClr val="FF0000"/>
              </a:solidFill>
              <a:effectLst/>
              <a:latin typeface="+mj-ea"/>
              <a:ea typeface="+mj-ea"/>
              <a:cs typeface="+mn-cs"/>
            </a:rPr>
            <a:t>1.36GJ/GJ</a:t>
          </a: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産業用蒸気の換算係数　                           </a:t>
          </a:r>
          <a:r>
            <a:rPr lang="en-US" altLang="ja-JP" sz="800">
              <a:solidFill>
                <a:srgbClr val="FF0000"/>
              </a:solidFill>
              <a:effectLst/>
              <a:latin typeface="+mj-ea"/>
              <a:ea typeface="+mj-ea"/>
              <a:cs typeface="+mn-cs"/>
            </a:rPr>
            <a:t>1.02GJ/GJ</a:t>
          </a: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800">
              <a:solidFill>
                <a:srgbClr val="FF0000"/>
              </a:solidFill>
              <a:effectLst/>
              <a:latin typeface="+mj-ea"/>
              <a:ea typeface="+mj-ea"/>
              <a:cs typeface="+mn-cs"/>
            </a:rPr>
            <a:t>使用しない場合、下表に根拠となる設備の仕様値を記載のこと。</a:t>
          </a:r>
          <a:endParaRPr lang="ja-JP" altLang="ja-JP" sz="800">
            <a:solidFill>
              <a:srgbClr val="FF0000"/>
            </a:solidFill>
            <a:effectLst/>
            <a:latin typeface="+mj-ea"/>
            <a:ea typeface="+mj-ea"/>
          </a:endParaRPr>
        </a:p>
      </xdr:txBody>
    </xdr:sp>
    <xdr:clientData fPrintsWithSheet="0"/>
  </xdr:twoCellAnchor>
  <xdr:twoCellAnchor>
    <xdr:from>
      <xdr:col>10</xdr:col>
      <xdr:colOff>114300</xdr:colOff>
      <xdr:row>16</xdr:row>
      <xdr:rowOff>0</xdr:rowOff>
    </xdr:from>
    <xdr:to>
      <xdr:col>27</xdr:col>
      <xdr:colOff>28575</xdr:colOff>
      <xdr:row>17</xdr:row>
      <xdr:rowOff>28575</xdr:rowOff>
    </xdr:to>
    <xdr:sp macro="" textlink="">
      <xdr:nvSpPr>
        <xdr:cNvPr id="17" name="四角形吹き出し 22">
          <a:extLst>
            <a:ext uri="{FF2B5EF4-FFF2-40B4-BE49-F238E27FC236}">
              <a16:creationId xmlns:a16="http://schemas.microsoft.com/office/drawing/2014/main" id="{00000000-0008-0000-0200-000011000000}"/>
            </a:ext>
          </a:extLst>
        </xdr:cNvPr>
        <xdr:cNvSpPr/>
      </xdr:nvSpPr>
      <xdr:spPr>
        <a:xfrm>
          <a:off x="1511300" y="3638550"/>
          <a:ext cx="2289175" cy="257175"/>
        </a:xfrm>
        <a:prstGeom prst="wedgeRectCallout">
          <a:avLst>
            <a:gd name="adj1" fmla="val -18267"/>
            <a:gd name="adj2" fmla="val 49355"/>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tab pos="2700020" algn="ctr"/>
              <a:tab pos="5400040" algn="r"/>
            </a:tabLst>
            <a:defRPr/>
          </a:pPr>
          <a:r>
            <a:rPr lang="ja-JP" altLang="ja-JP" sz="800">
              <a:solidFill>
                <a:srgbClr val="FF0000"/>
              </a:solidFill>
              <a:effectLst/>
              <a:latin typeface="+mn-lt"/>
              <a:ea typeface="+mn-ea"/>
              <a:cs typeface="+mn-cs"/>
            </a:rPr>
            <a:t>燃料の高位発熱量</a:t>
          </a:r>
          <a:r>
            <a:rPr lang="en-US" altLang="ja-JP" sz="800">
              <a:solidFill>
                <a:srgbClr val="FF0000"/>
              </a:solidFill>
              <a:effectLst/>
              <a:latin typeface="+mn-lt"/>
              <a:ea typeface="+mn-ea"/>
              <a:cs typeface="+mn-cs"/>
            </a:rPr>
            <a:t>(GJ/</a:t>
          </a:r>
          <a:r>
            <a:rPr lang="ja-JP" altLang="ja-JP" sz="800">
              <a:solidFill>
                <a:srgbClr val="FF0000"/>
              </a:solidFill>
              <a:effectLst/>
              <a:latin typeface="+mn-lt"/>
              <a:ea typeface="+mn-ea"/>
              <a:cs typeface="+mn-cs"/>
            </a:rPr>
            <a:t>千</a:t>
          </a:r>
          <a:r>
            <a:rPr lang="en-US" altLang="ja-JP" sz="800">
              <a:solidFill>
                <a:srgbClr val="FF0000"/>
              </a:solidFill>
              <a:effectLst/>
              <a:latin typeface="+mn-lt"/>
              <a:ea typeface="+mn-ea"/>
              <a:cs typeface="+mn-cs"/>
            </a:rPr>
            <a:t>Nm3)</a:t>
          </a:r>
          <a:r>
            <a:rPr lang="ja-JP" altLang="ja-JP" sz="800">
              <a:solidFill>
                <a:srgbClr val="FF0000"/>
              </a:solidFill>
              <a:effectLst/>
              <a:latin typeface="+mn-lt"/>
              <a:ea typeface="+mn-ea"/>
              <a:cs typeface="+mn-cs"/>
            </a:rPr>
            <a:t>を入力すること</a:t>
          </a:r>
          <a:endParaRPr lang="ja-JP" altLang="ja-JP" sz="800">
            <a:solidFill>
              <a:srgbClr val="FF0000"/>
            </a:solidFill>
            <a:effectLst/>
          </a:endParaRPr>
        </a:p>
      </xdr:txBody>
    </xdr:sp>
    <xdr:clientData fPrintsWithSheet="0"/>
  </xdr:twoCellAnchor>
  <xdr:twoCellAnchor>
    <xdr:from>
      <xdr:col>12</xdr:col>
      <xdr:colOff>76201</xdr:colOff>
      <xdr:row>17</xdr:row>
      <xdr:rowOff>28575</xdr:rowOff>
    </xdr:from>
    <xdr:to>
      <xdr:col>19</xdr:col>
      <xdr:colOff>1588</xdr:colOff>
      <xdr:row>20</xdr:row>
      <xdr:rowOff>38100</xdr:rowOff>
    </xdr:to>
    <xdr:cxnSp macro="">
      <xdr:nvCxnSpPr>
        <xdr:cNvPr id="18" name="直線矢印コネクタ 17">
          <a:extLst>
            <a:ext uri="{FF2B5EF4-FFF2-40B4-BE49-F238E27FC236}">
              <a16:creationId xmlns:a16="http://schemas.microsoft.com/office/drawing/2014/main" id="{00000000-0008-0000-0200-000012000000}"/>
            </a:ext>
          </a:extLst>
        </xdr:cNvPr>
        <xdr:cNvCxnSpPr>
          <a:stCxn id="17" idx="2"/>
        </xdr:cNvCxnSpPr>
      </xdr:nvCxnSpPr>
      <xdr:spPr>
        <a:xfrm flipH="1">
          <a:off x="1752601" y="3895725"/>
          <a:ext cx="903287" cy="6953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fPrintsWithSheet="0"/>
  </xdr:twoCellAnchor>
  <xdr:twoCellAnchor>
    <xdr:from>
      <xdr:col>35</xdr:col>
      <xdr:colOff>125534</xdr:colOff>
      <xdr:row>43</xdr:row>
      <xdr:rowOff>133838</xdr:rowOff>
    </xdr:from>
    <xdr:to>
      <xdr:col>44</xdr:col>
      <xdr:colOff>51268</xdr:colOff>
      <xdr:row>44</xdr:row>
      <xdr:rowOff>99646</xdr:rowOff>
    </xdr:to>
    <xdr:sp macro="" textlink="">
      <xdr:nvSpPr>
        <xdr:cNvPr id="19" name="AutoShape 5">
          <a:extLst>
            <a:ext uri="{FF2B5EF4-FFF2-40B4-BE49-F238E27FC236}">
              <a16:creationId xmlns:a16="http://schemas.microsoft.com/office/drawing/2014/main" id="{00000000-0008-0000-0200-000013000000}"/>
            </a:ext>
          </a:extLst>
        </xdr:cNvPr>
        <xdr:cNvSpPr>
          <a:spLocks noChangeArrowheads="1"/>
        </xdr:cNvSpPr>
      </xdr:nvSpPr>
      <xdr:spPr bwMode="auto">
        <a:xfrm>
          <a:off x="5015034" y="9944588"/>
          <a:ext cx="1449734" cy="194408"/>
        </a:xfrm>
        <a:prstGeom prst="wedgeRoundRectCallout">
          <a:avLst>
            <a:gd name="adj1" fmla="val -27123"/>
            <a:gd name="adj2" fmla="val -11653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補助対象経費を記入</a:t>
          </a:r>
          <a:endParaRPr lang="en-US" altLang="ja-JP" sz="800">
            <a:solidFill>
              <a:srgbClr val="FF0000"/>
            </a:solidFill>
            <a:effectLst/>
          </a:endParaRPr>
        </a:p>
      </xdr:txBody>
    </xdr:sp>
    <xdr:clientData fPrintsWithSheet="0"/>
  </xdr:twoCellAnchor>
  <xdr:twoCellAnchor>
    <xdr:from>
      <xdr:col>43</xdr:col>
      <xdr:colOff>134470</xdr:colOff>
      <xdr:row>14</xdr:row>
      <xdr:rowOff>29883</xdr:rowOff>
    </xdr:from>
    <xdr:to>
      <xdr:col>44</xdr:col>
      <xdr:colOff>874059</xdr:colOff>
      <xdr:row>16</xdr:row>
      <xdr:rowOff>0</xdr:rowOff>
    </xdr:to>
    <xdr:sp macro="" textlink="">
      <xdr:nvSpPr>
        <xdr:cNvPr id="20" name="AutoShape 5">
          <a:extLst>
            <a:ext uri="{FF2B5EF4-FFF2-40B4-BE49-F238E27FC236}">
              <a16:creationId xmlns:a16="http://schemas.microsoft.com/office/drawing/2014/main" id="{00000000-0008-0000-0200-000014000000}"/>
            </a:ext>
          </a:extLst>
        </xdr:cNvPr>
        <xdr:cNvSpPr>
          <a:spLocks noChangeArrowheads="1"/>
        </xdr:cNvSpPr>
      </xdr:nvSpPr>
      <xdr:spPr bwMode="auto">
        <a:xfrm>
          <a:off x="6290235" y="3234765"/>
          <a:ext cx="1098177" cy="433294"/>
        </a:xfrm>
        <a:prstGeom prst="wedgeRoundRectCallout">
          <a:avLst>
            <a:gd name="adj1" fmla="val -47771"/>
            <a:gd name="adj2" fmla="val 6541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⑭：逆潮流電力が</a:t>
          </a:r>
          <a:endParaRPr lang="en-US" altLang="ja-JP" sz="800">
            <a:solidFill>
              <a:srgbClr val="FF0000"/>
            </a:solidFill>
            <a:effectLst/>
          </a:endParaRPr>
        </a:p>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ある場合のみ記入</a:t>
          </a:r>
          <a:endParaRPr lang="en-US" altLang="ja-JP" sz="800">
            <a:solidFill>
              <a:srgbClr val="FF0000"/>
            </a:solidFill>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460604</xdr:colOff>
      <xdr:row>0</xdr:row>
      <xdr:rowOff>140804</xdr:rowOff>
    </xdr:from>
    <xdr:to>
      <xdr:col>8</xdr:col>
      <xdr:colOff>736829</xdr:colOff>
      <xdr:row>3</xdr:row>
      <xdr:rowOff>188062</xdr:rowOff>
    </xdr:to>
    <xdr:sp macro="" textlink="">
      <xdr:nvSpPr>
        <xdr:cNvPr id="2" name="四角形吹き出し 13">
          <a:extLst>
            <a:ext uri="{FF2B5EF4-FFF2-40B4-BE49-F238E27FC236}">
              <a16:creationId xmlns:a16="http://schemas.microsoft.com/office/drawing/2014/main" id="{00000000-0008-0000-0300-000002000000}"/>
            </a:ext>
          </a:extLst>
        </xdr:cNvPr>
        <xdr:cNvSpPr>
          <a:spLocks noChangeArrowheads="1"/>
        </xdr:cNvSpPr>
      </xdr:nvSpPr>
      <xdr:spPr bwMode="auto">
        <a:xfrm>
          <a:off x="3292704" y="143979"/>
          <a:ext cx="2784475" cy="529858"/>
        </a:xfrm>
        <a:prstGeom prst="wedgeRectCallout">
          <a:avLst>
            <a:gd name="adj1" fmla="val -25936"/>
            <a:gd name="adj2" fmla="val 40800"/>
          </a:avLst>
        </a:prstGeom>
        <a:solidFill>
          <a:srgbClr val="FFFFFF"/>
        </a:solidFill>
        <a:ln w="9525">
          <a:solidFill>
            <a:srgbClr val="FF0000"/>
          </a:solidFill>
          <a:miter lim="800000"/>
          <a:headEnd/>
          <a:tailEnd/>
        </a:ln>
      </xdr:spPr>
      <xdr:txBody>
        <a:bodyPr vertOverflow="clip" wrap="square" lIns="91440" tIns="45720" rIns="91440" bIns="45720" anchor="ctr" upright="1"/>
        <a:lstStyle/>
        <a:p>
          <a:pPr algn="l" rtl="0">
            <a:defRPr sz="1000"/>
          </a:pPr>
          <a:r>
            <a:rPr lang="ja-JP" altLang="en-US" sz="800" b="0" i="0" u="none" strike="noStrike" baseline="0">
              <a:solidFill>
                <a:srgbClr val="FF0000"/>
              </a:solidFill>
              <a:latin typeface="ＭＳ Ｐゴシック"/>
              <a:ea typeface="ＭＳ Ｐゴシック"/>
            </a:rPr>
            <a:t>・省エネルギー量の根拠、計算の前提となる数値、単位及び式等を具体的に示して記入する。</a:t>
          </a:r>
          <a:endParaRPr lang="ja-JP" altLang="en-US" sz="1050" b="0" i="0" u="none" strike="noStrike" baseline="0">
            <a:solidFill>
              <a:srgbClr val="000000"/>
            </a:solidFill>
            <a:latin typeface="Century"/>
            <a:ea typeface="ＭＳ Ｐゴシック"/>
          </a:endParaRPr>
        </a:p>
        <a:p>
          <a:pPr algn="l" rtl="0">
            <a:defRPr sz="1000"/>
          </a:pPr>
          <a:r>
            <a:rPr lang="ja-JP" altLang="en-US" sz="800" b="0" i="0" u="none" strike="noStrike" baseline="0">
              <a:solidFill>
                <a:srgbClr val="FF0000"/>
              </a:solidFill>
              <a:latin typeface="ＭＳ Ｐゴシック"/>
              <a:ea typeface="ＭＳ Ｐゴシック"/>
            </a:rPr>
            <a:t>・原則として、国際単位系（SI）で記入すること。</a:t>
          </a:r>
          <a:endParaRPr lang="ja-JP" altLang="en-US" sz="1050" b="0" i="0" u="none" strike="noStrike" baseline="0">
            <a:solidFill>
              <a:srgbClr val="000000"/>
            </a:solidFill>
            <a:latin typeface="Century"/>
            <a:ea typeface="ＭＳ Ｐゴシック"/>
          </a:endParaRPr>
        </a:p>
      </xdr:txBody>
    </xdr:sp>
    <xdr:clientData fPrintsWithSheet="0"/>
  </xdr:twoCellAnchor>
  <xdr:twoCellAnchor>
    <xdr:from>
      <xdr:col>4</xdr:col>
      <xdr:colOff>465757</xdr:colOff>
      <xdr:row>4</xdr:row>
      <xdr:rowOff>35109</xdr:rowOff>
    </xdr:from>
    <xdr:to>
      <xdr:col>8</xdr:col>
      <xdr:colOff>694357</xdr:colOff>
      <xdr:row>5</xdr:row>
      <xdr:rowOff>83792</xdr:rowOff>
    </xdr:to>
    <xdr:sp macro="" textlink="">
      <xdr:nvSpPr>
        <xdr:cNvPr id="3" name="AutoShape 4">
          <a:extLst>
            <a:ext uri="{FF2B5EF4-FFF2-40B4-BE49-F238E27FC236}">
              <a16:creationId xmlns:a16="http://schemas.microsoft.com/office/drawing/2014/main" id="{00000000-0008-0000-0300-000003000000}"/>
            </a:ext>
          </a:extLst>
        </xdr:cNvPr>
        <xdr:cNvSpPr>
          <a:spLocks noChangeArrowheads="1"/>
        </xdr:cNvSpPr>
      </xdr:nvSpPr>
      <xdr:spPr bwMode="auto">
        <a:xfrm>
          <a:off x="3297857" y="759009"/>
          <a:ext cx="2743200" cy="232833"/>
        </a:xfrm>
        <a:prstGeom prst="wedgeRectCallout">
          <a:avLst>
            <a:gd name="adj1" fmla="val -17585"/>
            <a:gd name="adj2" fmla="val -18620"/>
          </a:avLst>
        </a:prstGeom>
        <a:solidFill>
          <a:srgbClr val="FFFFFF"/>
        </a:solidFill>
        <a:ln w="9525">
          <a:solidFill>
            <a:srgbClr val="FF0000"/>
          </a:solidFill>
          <a:miter lim="800000"/>
          <a:headEnd/>
          <a:tailEnd/>
        </a:ln>
      </xdr:spPr>
      <xdr:txBody>
        <a:bodyPr vertOverflow="clip" wrap="square" lIns="91440" tIns="45720" rIns="91440" bIns="45720" anchor="t" upright="1"/>
        <a:lstStyle/>
        <a:p>
          <a:pPr algn="l" rtl="0">
            <a:defRPr sz="1000"/>
          </a:pPr>
          <a:r>
            <a:rPr lang="ja-JP" altLang="en-US" sz="800" b="0" i="0" u="none" strike="noStrike" baseline="0">
              <a:solidFill>
                <a:srgbClr val="FF0000"/>
              </a:solidFill>
              <a:latin typeface="ＭＳ Ｐゴシック"/>
              <a:ea typeface="ＭＳ Ｐゴシック"/>
            </a:rPr>
            <a:t>「省エネ計算に使用した設備の仕様値」との整合をとること。</a:t>
          </a:r>
        </a:p>
      </xdr:txBody>
    </xdr:sp>
    <xdr:clientData fPrintsWithSheet="0"/>
  </xdr:twoCellAnchor>
  <xdr:twoCellAnchor>
    <xdr:from>
      <xdr:col>4</xdr:col>
      <xdr:colOff>447675</xdr:colOff>
      <xdr:row>9</xdr:row>
      <xdr:rowOff>47626</xdr:rowOff>
    </xdr:from>
    <xdr:to>
      <xdr:col>4</xdr:col>
      <xdr:colOff>666750</xdr:colOff>
      <xdr:row>13</xdr:row>
      <xdr:rowOff>182217</xdr:rowOff>
    </xdr:to>
    <xdr:sp macro="" textlink="">
      <xdr:nvSpPr>
        <xdr:cNvPr id="4" name="右中かっこ 3">
          <a:extLst>
            <a:ext uri="{FF2B5EF4-FFF2-40B4-BE49-F238E27FC236}">
              <a16:creationId xmlns:a16="http://schemas.microsoft.com/office/drawing/2014/main" id="{00000000-0008-0000-0300-000004000000}"/>
            </a:ext>
          </a:extLst>
        </xdr:cNvPr>
        <xdr:cNvSpPr/>
      </xdr:nvSpPr>
      <xdr:spPr bwMode="auto">
        <a:xfrm>
          <a:off x="3273425" y="1901826"/>
          <a:ext cx="184150" cy="1087091"/>
        </a:xfrm>
        <a:prstGeom prst="rightBrac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fPrintsWithSheet="0"/>
  </xdr:twoCellAnchor>
  <xdr:twoCellAnchor>
    <xdr:from>
      <xdr:col>4</xdr:col>
      <xdr:colOff>685946</xdr:colOff>
      <xdr:row>10</xdr:row>
      <xdr:rowOff>229113</xdr:rowOff>
    </xdr:from>
    <xdr:to>
      <xdr:col>8</xdr:col>
      <xdr:colOff>564172</xdr:colOff>
      <xdr:row>12</xdr:row>
      <xdr:rowOff>122328</xdr:rowOff>
    </xdr:to>
    <xdr:sp macro="" textlink="">
      <xdr:nvSpPr>
        <xdr:cNvPr id="5" name="AutoShape 4">
          <a:extLst>
            <a:ext uri="{FF2B5EF4-FFF2-40B4-BE49-F238E27FC236}">
              <a16:creationId xmlns:a16="http://schemas.microsoft.com/office/drawing/2014/main" id="{00000000-0008-0000-0300-000005000000}"/>
            </a:ext>
          </a:extLst>
        </xdr:cNvPr>
        <xdr:cNvSpPr>
          <a:spLocks noChangeArrowheads="1"/>
        </xdr:cNvSpPr>
      </xdr:nvSpPr>
      <xdr:spPr bwMode="auto">
        <a:xfrm>
          <a:off x="3457721" y="2324613"/>
          <a:ext cx="2446801" cy="372640"/>
        </a:xfrm>
        <a:prstGeom prst="wedgeRectCallout">
          <a:avLst>
            <a:gd name="adj1" fmla="val 24757"/>
            <a:gd name="adj2" fmla="val 31022"/>
          </a:avLst>
        </a:prstGeom>
        <a:solidFill>
          <a:srgbClr val="FFFFFF"/>
        </a:solidFill>
        <a:ln w="9525">
          <a:solidFill>
            <a:srgbClr val="FF0000"/>
          </a:solidFill>
          <a:miter lim="800000"/>
          <a:headEnd/>
          <a:tailEnd/>
        </a:ln>
      </xdr:spPr>
      <xdr:txBody>
        <a:bodyPr vertOverflow="clip" wrap="square" lIns="91440" tIns="45720" rIns="91440" bIns="45720" anchor="ctr" upright="1"/>
        <a:lstStyle/>
        <a:p>
          <a:pPr algn="l" rtl="0">
            <a:defRPr sz="1000"/>
          </a:pPr>
          <a:r>
            <a:rPr lang="ja-JP" altLang="en-US" sz="800" b="0" i="0" u="none" strike="noStrike" baseline="0">
              <a:solidFill>
                <a:srgbClr val="FF0000"/>
              </a:solidFill>
              <a:latin typeface="ＭＳ Ｐゴシック"/>
              <a:ea typeface="ＭＳ Ｐゴシック"/>
            </a:rPr>
            <a:t>定格値を記入。根拠となる資料</a:t>
          </a: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カタログ、仕様書等</a:t>
          </a: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を</a:t>
          </a:r>
          <a:endParaRPr lang="en-US" altLang="ja-JP" sz="800" b="0" i="0" u="none" strike="noStrike" baseline="0">
            <a:solidFill>
              <a:srgbClr val="FF0000"/>
            </a:solidFill>
            <a:latin typeface="ＭＳ Ｐゴシック"/>
            <a:ea typeface="ＭＳ Ｐゴシック"/>
          </a:endParaRPr>
        </a:p>
        <a:p>
          <a:pPr algn="l" rtl="0">
            <a:defRPr sz="1000"/>
          </a:pPr>
          <a:r>
            <a:rPr lang="ja-JP" altLang="en-US" sz="800" b="0" i="0" u="none" strike="noStrike" baseline="0">
              <a:solidFill>
                <a:srgbClr val="FF0000"/>
              </a:solidFill>
              <a:latin typeface="ＭＳ Ｐゴシック"/>
              <a:ea typeface="ＭＳ Ｐゴシック"/>
            </a:rPr>
            <a:t>添付すること。</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170089</xdr:colOff>
      <xdr:row>0</xdr:row>
      <xdr:rowOff>359228</xdr:rowOff>
    </xdr:from>
    <xdr:to>
      <xdr:col>14</xdr:col>
      <xdr:colOff>427051</xdr:colOff>
      <xdr:row>10</xdr:row>
      <xdr:rowOff>38438</xdr:rowOff>
    </xdr:to>
    <xdr:graphicFrame macro="">
      <xdr:nvGraphicFramePr>
        <xdr:cNvPr id="2" name="グラフ 1028">
          <a:extLst>
            <a:ext uri="{FF2B5EF4-FFF2-40B4-BE49-F238E27FC236}">
              <a16:creationId xmlns:a16="http://schemas.microsoft.com/office/drawing/2014/main" id="{00000000-0008-0000-04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184809</xdr:colOff>
      <xdr:row>11</xdr:row>
      <xdr:rowOff>4453</xdr:rowOff>
    </xdr:from>
    <xdr:to>
      <xdr:col>14</xdr:col>
      <xdr:colOff>441771</xdr:colOff>
      <xdr:row>20</xdr:row>
      <xdr:rowOff>70790</xdr:rowOff>
    </xdr:to>
    <xdr:graphicFrame macro="">
      <xdr:nvGraphicFramePr>
        <xdr:cNvPr id="3" name="グラフ 1029">
          <a:extLst>
            <a:ext uri="{FF2B5EF4-FFF2-40B4-BE49-F238E27FC236}">
              <a16:creationId xmlns:a16="http://schemas.microsoft.com/office/drawing/2014/main" id="{00000000-0008-0000-04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180974</xdr:colOff>
      <xdr:row>20</xdr:row>
      <xdr:rowOff>195940</xdr:rowOff>
    </xdr:from>
    <xdr:to>
      <xdr:col>14</xdr:col>
      <xdr:colOff>446420</xdr:colOff>
      <xdr:row>30</xdr:row>
      <xdr:rowOff>44476</xdr:rowOff>
    </xdr:to>
    <xdr:graphicFrame macro="">
      <xdr:nvGraphicFramePr>
        <xdr:cNvPr id="4" name="グラフ 1030">
          <a:extLst>
            <a:ext uri="{FF2B5EF4-FFF2-40B4-BE49-F238E27FC236}">
              <a16:creationId xmlns:a16="http://schemas.microsoft.com/office/drawing/2014/main" id="{00000000-0008-0000-0400-000004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170089</xdr:colOff>
      <xdr:row>0</xdr:row>
      <xdr:rowOff>359228</xdr:rowOff>
    </xdr:from>
    <xdr:to>
      <xdr:col>14</xdr:col>
      <xdr:colOff>427051</xdr:colOff>
      <xdr:row>10</xdr:row>
      <xdr:rowOff>38438</xdr:rowOff>
    </xdr:to>
    <xdr:graphicFrame macro="">
      <xdr:nvGraphicFramePr>
        <xdr:cNvPr id="2" name="グラフ 1028">
          <a:extLst>
            <a:ext uri="{FF2B5EF4-FFF2-40B4-BE49-F238E27FC236}">
              <a16:creationId xmlns:a16="http://schemas.microsoft.com/office/drawing/2014/main" id="{00000000-0008-0000-05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184809</xdr:colOff>
      <xdr:row>11</xdr:row>
      <xdr:rowOff>4453</xdr:rowOff>
    </xdr:from>
    <xdr:to>
      <xdr:col>14</xdr:col>
      <xdr:colOff>441771</xdr:colOff>
      <xdr:row>20</xdr:row>
      <xdr:rowOff>70790</xdr:rowOff>
    </xdr:to>
    <xdr:graphicFrame macro="">
      <xdr:nvGraphicFramePr>
        <xdr:cNvPr id="3" name="グラフ 1029">
          <a:extLst>
            <a:ext uri="{FF2B5EF4-FFF2-40B4-BE49-F238E27FC236}">
              <a16:creationId xmlns:a16="http://schemas.microsoft.com/office/drawing/2014/main" id="{00000000-0008-0000-05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180974</xdr:colOff>
      <xdr:row>20</xdr:row>
      <xdr:rowOff>195940</xdr:rowOff>
    </xdr:from>
    <xdr:to>
      <xdr:col>14</xdr:col>
      <xdr:colOff>446420</xdr:colOff>
      <xdr:row>30</xdr:row>
      <xdr:rowOff>44476</xdr:rowOff>
    </xdr:to>
    <xdr:graphicFrame macro="">
      <xdr:nvGraphicFramePr>
        <xdr:cNvPr id="4" name="グラフ 1030">
          <a:extLst>
            <a:ext uri="{FF2B5EF4-FFF2-40B4-BE49-F238E27FC236}">
              <a16:creationId xmlns:a16="http://schemas.microsoft.com/office/drawing/2014/main" id="{00000000-0008-0000-0500-000004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D8B7E-D630-46BE-8E3E-D6C6C243A091}">
  <sheetPr>
    <pageSetUpPr fitToPage="1"/>
  </sheetPr>
  <dimension ref="A1:AV46"/>
  <sheetViews>
    <sheetView tabSelected="1" view="pageBreakPreview" topLeftCell="A11" zoomScaleNormal="100" zoomScaleSheetLayoutView="100" zoomScalePageLayoutView="85" workbookViewId="0">
      <selection activeCell="AG29" sqref="AG29:AO29"/>
    </sheetView>
  </sheetViews>
  <sheetFormatPr defaultColWidth="9" defaultRowHeight="13"/>
  <cols>
    <col min="1" max="38" width="2" style="1" customWidth="1"/>
    <col min="39" max="39" width="2.7265625" style="1" customWidth="1"/>
    <col min="40" max="43" width="2" style="1" customWidth="1"/>
    <col min="44" max="44" width="5.08984375" style="1" customWidth="1"/>
    <col min="45" max="45" width="13.08984375" style="1" customWidth="1"/>
    <col min="46" max="16384" width="9" style="1"/>
  </cols>
  <sheetData>
    <row r="1" spans="1:43">
      <c r="A1" s="1" t="s">
        <v>8</v>
      </c>
    </row>
    <row r="2" spans="1:43" ht="17.25" customHeight="1">
      <c r="A2" s="2" t="s">
        <v>9</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43" ht="19.5" customHeight="1">
      <c r="A3" s="2"/>
      <c r="B3" s="3"/>
      <c r="D3" s="2"/>
      <c r="E3" s="2"/>
      <c r="F3" s="2"/>
      <c r="G3" s="2"/>
      <c r="H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row>
    <row r="4" spans="1:43" ht="19.5" customHeight="1">
      <c r="A4" s="100" t="s">
        <v>10</v>
      </c>
      <c r="B4" s="101"/>
      <c r="C4" s="106" t="s">
        <v>11</v>
      </c>
      <c r="D4" s="106"/>
      <c r="E4" s="106"/>
      <c r="F4" s="106"/>
      <c r="G4" s="106"/>
      <c r="H4" s="106"/>
      <c r="I4" s="106"/>
      <c r="J4" s="106"/>
      <c r="K4" s="106"/>
      <c r="L4" s="106"/>
      <c r="M4" s="106"/>
      <c r="N4" s="106"/>
      <c r="O4" s="106"/>
      <c r="P4" s="106"/>
      <c r="Q4" s="106"/>
      <c r="R4" s="106"/>
      <c r="S4" s="106"/>
      <c r="T4" s="106"/>
      <c r="U4" s="106"/>
      <c r="V4" s="106"/>
      <c r="W4" s="106"/>
      <c r="X4" s="106"/>
      <c r="Y4" s="106"/>
      <c r="Z4" s="106"/>
      <c r="AA4" s="106"/>
      <c r="AB4" s="107" t="s">
        <v>12</v>
      </c>
      <c r="AC4" s="107"/>
      <c r="AD4" s="107"/>
      <c r="AE4" s="107"/>
      <c r="AF4" s="107"/>
      <c r="AG4" s="108"/>
      <c r="AH4" s="108"/>
      <c r="AI4" s="108"/>
      <c r="AJ4" s="108"/>
      <c r="AK4" s="108"/>
      <c r="AL4" s="108"/>
      <c r="AM4" s="108"/>
      <c r="AN4" s="108"/>
      <c r="AO4" s="108"/>
      <c r="AP4" s="109" t="s">
        <v>13</v>
      </c>
      <c r="AQ4" s="110"/>
    </row>
    <row r="5" spans="1:43" ht="19.5" customHeight="1">
      <c r="A5" s="102"/>
      <c r="B5" s="103"/>
      <c r="C5" s="99" t="s">
        <v>14</v>
      </c>
      <c r="D5" s="99"/>
      <c r="E5" s="99"/>
      <c r="F5" s="99"/>
      <c r="G5" s="99"/>
      <c r="H5" s="99"/>
      <c r="I5" s="99"/>
      <c r="J5" s="99"/>
      <c r="K5" s="99"/>
      <c r="L5" s="99"/>
      <c r="M5" s="99"/>
      <c r="N5" s="99"/>
      <c r="O5" s="99"/>
      <c r="P5" s="99"/>
      <c r="Q5" s="99"/>
      <c r="R5" s="99"/>
      <c r="S5" s="99"/>
      <c r="T5" s="99"/>
      <c r="U5" s="99"/>
      <c r="V5" s="99"/>
      <c r="W5" s="99"/>
      <c r="X5" s="99"/>
      <c r="Y5" s="99"/>
      <c r="Z5" s="99"/>
      <c r="AA5" s="99"/>
      <c r="AB5" s="95" t="s">
        <v>12</v>
      </c>
      <c r="AC5" s="95"/>
      <c r="AD5" s="95"/>
      <c r="AE5" s="95"/>
      <c r="AF5" s="95"/>
      <c r="AG5" s="96"/>
      <c r="AH5" s="96"/>
      <c r="AI5" s="96"/>
      <c r="AJ5" s="96"/>
      <c r="AK5" s="96"/>
      <c r="AL5" s="96"/>
      <c r="AM5" s="96"/>
      <c r="AN5" s="96"/>
      <c r="AO5" s="96"/>
      <c r="AP5" s="97" t="s">
        <v>15</v>
      </c>
      <c r="AQ5" s="98"/>
    </row>
    <row r="6" spans="1:43" ht="18" customHeight="1">
      <c r="A6" s="102"/>
      <c r="B6" s="103"/>
      <c r="C6" s="99" t="s">
        <v>16</v>
      </c>
      <c r="D6" s="99"/>
      <c r="E6" s="99"/>
      <c r="F6" s="99"/>
      <c r="G6" s="99"/>
      <c r="H6" s="99"/>
      <c r="I6" s="99"/>
      <c r="J6" s="99"/>
      <c r="K6" s="99"/>
      <c r="L6" s="99"/>
      <c r="M6" s="99"/>
      <c r="N6" s="99"/>
      <c r="O6" s="99"/>
      <c r="P6" s="99"/>
      <c r="Q6" s="99"/>
      <c r="R6" s="99"/>
      <c r="S6" s="99"/>
      <c r="T6" s="99"/>
      <c r="U6" s="99"/>
      <c r="V6" s="99"/>
      <c r="W6" s="99"/>
      <c r="X6" s="99"/>
      <c r="Y6" s="99"/>
      <c r="Z6" s="99"/>
      <c r="AA6" s="99"/>
      <c r="AB6" s="95" t="s">
        <v>12</v>
      </c>
      <c r="AC6" s="95"/>
      <c r="AD6" s="95"/>
      <c r="AE6" s="95"/>
      <c r="AF6" s="95"/>
      <c r="AG6" s="96"/>
      <c r="AH6" s="96"/>
      <c r="AI6" s="96"/>
      <c r="AJ6" s="96"/>
      <c r="AK6" s="96"/>
      <c r="AL6" s="96"/>
      <c r="AM6" s="96"/>
      <c r="AN6" s="96"/>
      <c r="AO6" s="96"/>
      <c r="AP6" s="97" t="s">
        <v>17</v>
      </c>
      <c r="AQ6" s="98"/>
    </row>
    <row r="7" spans="1:43" ht="18" customHeight="1">
      <c r="A7" s="102"/>
      <c r="B7" s="103"/>
      <c r="C7" s="99" t="s">
        <v>18</v>
      </c>
      <c r="D7" s="99"/>
      <c r="E7" s="99"/>
      <c r="F7" s="99"/>
      <c r="G7" s="99"/>
      <c r="H7" s="99"/>
      <c r="I7" s="99"/>
      <c r="J7" s="99"/>
      <c r="K7" s="99"/>
      <c r="L7" s="99"/>
      <c r="M7" s="99"/>
      <c r="N7" s="99"/>
      <c r="O7" s="99"/>
      <c r="P7" s="99"/>
      <c r="Q7" s="99"/>
      <c r="R7" s="99"/>
      <c r="S7" s="99"/>
      <c r="T7" s="99"/>
      <c r="U7" s="99"/>
      <c r="V7" s="99"/>
      <c r="W7" s="99"/>
      <c r="X7" s="99"/>
      <c r="Y7" s="99"/>
      <c r="Z7" s="99"/>
      <c r="AA7" s="99"/>
      <c r="AB7" s="95" t="s">
        <v>12</v>
      </c>
      <c r="AC7" s="95"/>
      <c r="AD7" s="95"/>
      <c r="AE7" s="95"/>
      <c r="AF7" s="95"/>
      <c r="AG7" s="96"/>
      <c r="AH7" s="96"/>
      <c r="AI7" s="96"/>
      <c r="AJ7" s="96"/>
      <c r="AK7" s="96"/>
      <c r="AL7" s="96"/>
      <c r="AM7" s="96"/>
      <c r="AN7" s="96"/>
      <c r="AO7" s="96"/>
      <c r="AP7" s="97" t="s">
        <v>19</v>
      </c>
      <c r="AQ7" s="98"/>
    </row>
    <row r="8" spans="1:43" ht="18" customHeight="1">
      <c r="A8" s="104"/>
      <c r="B8" s="105"/>
      <c r="C8" s="111" t="s">
        <v>20</v>
      </c>
      <c r="D8" s="111"/>
      <c r="E8" s="111"/>
      <c r="F8" s="111"/>
      <c r="G8" s="111"/>
      <c r="H8" s="111"/>
      <c r="I8" s="111"/>
      <c r="J8" s="111"/>
      <c r="K8" s="111"/>
      <c r="L8" s="111"/>
      <c r="M8" s="111"/>
      <c r="N8" s="111"/>
      <c r="O8" s="111"/>
      <c r="P8" s="111"/>
      <c r="Q8" s="111"/>
      <c r="R8" s="111"/>
      <c r="S8" s="111"/>
      <c r="T8" s="111"/>
      <c r="U8" s="111"/>
      <c r="V8" s="111"/>
      <c r="W8" s="111"/>
      <c r="X8" s="111"/>
      <c r="Y8" s="111"/>
      <c r="Z8" s="111"/>
      <c r="AA8" s="111"/>
      <c r="AB8" s="112" t="s">
        <v>12</v>
      </c>
      <c r="AC8" s="112"/>
      <c r="AD8" s="112"/>
      <c r="AE8" s="112"/>
      <c r="AF8" s="112"/>
      <c r="AG8" s="113"/>
      <c r="AH8" s="113"/>
      <c r="AI8" s="113"/>
      <c r="AJ8" s="113"/>
      <c r="AK8" s="113"/>
      <c r="AL8" s="113"/>
      <c r="AM8" s="113"/>
      <c r="AN8" s="113"/>
      <c r="AO8" s="113"/>
      <c r="AP8" s="114" t="s">
        <v>21</v>
      </c>
      <c r="AQ8" s="115"/>
    </row>
    <row r="9" spans="1:43" ht="18" customHeight="1">
      <c r="A9" s="100" t="s">
        <v>22</v>
      </c>
      <c r="B9" s="101"/>
      <c r="C9" s="116" t="s">
        <v>23</v>
      </c>
      <c r="D9" s="116"/>
      <c r="E9" s="106" t="s">
        <v>3</v>
      </c>
      <c r="F9" s="106"/>
      <c r="G9" s="106"/>
      <c r="H9" s="106"/>
      <c r="I9" s="106"/>
      <c r="J9" s="106"/>
      <c r="K9" s="106"/>
      <c r="L9" s="106"/>
      <c r="M9" s="106"/>
      <c r="N9" s="106"/>
      <c r="O9" s="106"/>
      <c r="P9" s="106"/>
      <c r="Q9" s="106"/>
      <c r="R9" s="106"/>
      <c r="S9" s="106"/>
      <c r="T9" s="106"/>
      <c r="U9" s="106"/>
      <c r="V9" s="106"/>
      <c r="W9" s="106"/>
      <c r="X9" s="106"/>
      <c r="Y9" s="106"/>
      <c r="Z9" s="106"/>
      <c r="AA9" s="106"/>
      <c r="AB9" s="107" t="s">
        <v>24</v>
      </c>
      <c r="AC9" s="107"/>
      <c r="AD9" s="107"/>
      <c r="AE9" s="107"/>
      <c r="AF9" s="107"/>
      <c r="AG9" s="118">
        <f>AG10+AG11+AG12</f>
        <v>0</v>
      </c>
      <c r="AH9" s="118"/>
      <c r="AI9" s="118"/>
      <c r="AJ9" s="118"/>
      <c r="AK9" s="118"/>
      <c r="AL9" s="118"/>
      <c r="AM9" s="118"/>
      <c r="AN9" s="118"/>
      <c r="AO9" s="118"/>
      <c r="AP9" s="109" t="s">
        <v>25</v>
      </c>
      <c r="AQ9" s="110"/>
    </row>
    <row r="10" spans="1:43" ht="18" customHeight="1">
      <c r="A10" s="102"/>
      <c r="B10" s="103"/>
      <c r="C10" s="117"/>
      <c r="D10" s="117"/>
      <c r="E10" s="99" t="s">
        <v>23</v>
      </c>
      <c r="F10" s="99"/>
      <c r="G10" s="99"/>
      <c r="H10" s="99"/>
      <c r="I10" s="99"/>
      <c r="J10" s="99"/>
      <c r="K10" s="99"/>
      <c r="L10" s="99"/>
      <c r="M10" s="121" t="s">
        <v>26</v>
      </c>
      <c r="N10" s="121"/>
      <c r="O10" s="121"/>
      <c r="P10" s="121"/>
      <c r="Q10" s="121"/>
      <c r="R10" s="121"/>
      <c r="S10" s="121"/>
      <c r="T10" s="121"/>
      <c r="U10" s="121"/>
      <c r="V10" s="121"/>
      <c r="W10" s="121"/>
      <c r="X10" s="121"/>
      <c r="Y10" s="121"/>
      <c r="Z10" s="121"/>
      <c r="AA10" s="121"/>
      <c r="AB10" s="95" t="s">
        <v>24</v>
      </c>
      <c r="AC10" s="95"/>
      <c r="AD10" s="95"/>
      <c r="AE10" s="95"/>
      <c r="AF10" s="95"/>
      <c r="AG10" s="96"/>
      <c r="AH10" s="96"/>
      <c r="AI10" s="96"/>
      <c r="AJ10" s="96"/>
      <c r="AK10" s="96"/>
      <c r="AL10" s="96"/>
      <c r="AM10" s="96"/>
      <c r="AN10" s="96"/>
      <c r="AO10" s="96"/>
      <c r="AP10" s="97" t="s">
        <v>27</v>
      </c>
      <c r="AQ10" s="98"/>
    </row>
    <row r="11" spans="1:43" ht="18" customHeight="1">
      <c r="A11" s="102"/>
      <c r="B11" s="103"/>
      <c r="C11" s="117"/>
      <c r="D11" s="117"/>
      <c r="E11" s="99"/>
      <c r="F11" s="99"/>
      <c r="G11" s="99"/>
      <c r="H11" s="99"/>
      <c r="I11" s="99"/>
      <c r="J11" s="99"/>
      <c r="K11" s="99"/>
      <c r="L11" s="99"/>
      <c r="M11" s="120" t="s">
        <v>28</v>
      </c>
      <c r="N11" s="120"/>
      <c r="O11" s="120"/>
      <c r="P11" s="120"/>
      <c r="Q11" s="120"/>
      <c r="R11" s="120"/>
      <c r="S11" s="120"/>
      <c r="T11" s="120"/>
      <c r="U11" s="120"/>
      <c r="V11" s="120"/>
      <c r="W11" s="120"/>
      <c r="X11" s="120"/>
      <c r="Y11" s="120"/>
      <c r="Z11" s="120"/>
      <c r="AA11" s="120"/>
      <c r="AB11" s="95" t="s">
        <v>24</v>
      </c>
      <c r="AC11" s="95"/>
      <c r="AD11" s="95"/>
      <c r="AE11" s="95"/>
      <c r="AF11" s="95"/>
      <c r="AG11" s="96"/>
      <c r="AH11" s="96"/>
      <c r="AI11" s="96"/>
      <c r="AJ11" s="96"/>
      <c r="AK11" s="96"/>
      <c r="AL11" s="96"/>
      <c r="AM11" s="96"/>
      <c r="AN11" s="96"/>
      <c r="AO11" s="96"/>
      <c r="AP11" s="97" t="s">
        <v>29</v>
      </c>
      <c r="AQ11" s="98"/>
    </row>
    <row r="12" spans="1:43" ht="18" customHeight="1">
      <c r="A12" s="102"/>
      <c r="B12" s="103"/>
      <c r="C12" s="117"/>
      <c r="D12" s="117"/>
      <c r="E12" s="99"/>
      <c r="F12" s="99"/>
      <c r="G12" s="99"/>
      <c r="H12" s="99"/>
      <c r="I12" s="99"/>
      <c r="J12" s="99"/>
      <c r="K12" s="99"/>
      <c r="L12" s="99"/>
      <c r="M12" s="120" t="s">
        <v>30</v>
      </c>
      <c r="N12" s="120"/>
      <c r="O12" s="120"/>
      <c r="P12" s="120"/>
      <c r="Q12" s="120"/>
      <c r="R12" s="120"/>
      <c r="S12" s="120"/>
      <c r="T12" s="120"/>
      <c r="U12" s="120"/>
      <c r="V12" s="120"/>
      <c r="W12" s="120"/>
      <c r="X12" s="120"/>
      <c r="Y12" s="120"/>
      <c r="Z12" s="120"/>
      <c r="AA12" s="120"/>
      <c r="AB12" s="95" t="s">
        <v>24</v>
      </c>
      <c r="AC12" s="95"/>
      <c r="AD12" s="95"/>
      <c r="AE12" s="95"/>
      <c r="AF12" s="95"/>
      <c r="AG12" s="96"/>
      <c r="AH12" s="96"/>
      <c r="AI12" s="96"/>
      <c r="AJ12" s="96"/>
      <c r="AK12" s="96"/>
      <c r="AL12" s="96"/>
      <c r="AM12" s="96"/>
      <c r="AN12" s="96"/>
      <c r="AO12" s="96"/>
      <c r="AP12" s="97" t="s">
        <v>31</v>
      </c>
      <c r="AQ12" s="98"/>
    </row>
    <row r="13" spans="1:43" ht="18" customHeight="1">
      <c r="A13" s="102"/>
      <c r="B13" s="103"/>
      <c r="C13" s="117" t="s">
        <v>32</v>
      </c>
      <c r="D13" s="117"/>
      <c r="E13" s="99" t="s">
        <v>3</v>
      </c>
      <c r="F13" s="99"/>
      <c r="G13" s="99"/>
      <c r="H13" s="99"/>
      <c r="I13" s="99"/>
      <c r="J13" s="99"/>
      <c r="K13" s="99"/>
      <c r="L13" s="99"/>
      <c r="M13" s="99"/>
      <c r="N13" s="99"/>
      <c r="O13" s="99"/>
      <c r="P13" s="99"/>
      <c r="Q13" s="99"/>
      <c r="R13" s="99"/>
      <c r="S13" s="99"/>
      <c r="T13" s="99"/>
      <c r="U13" s="99"/>
      <c r="V13" s="99"/>
      <c r="W13" s="99"/>
      <c r="X13" s="99"/>
      <c r="Y13" s="99"/>
      <c r="Z13" s="99"/>
      <c r="AA13" s="99"/>
      <c r="AB13" s="95" t="s">
        <v>33</v>
      </c>
      <c r="AC13" s="95"/>
      <c r="AD13" s="95"/>
      <c r="AE13" s="95"/>
      <c r="AF13" s="95"/>
      <c r="AG13" s="119">
        <f>SUM(AG14:AO17)</f>
        <v>0</v>
      </c>
      <c r="AH13" s="119"/>
      <c r="AI13" s="119"/>
      <c r="AJ13" s="119"/>
      <c r="AK13" s="119"/>
      <c r="AL13" s="119"/>
      <c r="AM13" s="119"/>
      <c r="AN13" s="119"/>
      <c r="AO13" s="119"/>
      <c r="AP13" s="97" t="s">
        <v>34</v>
      </c>
      <c r="AQ13" s="98"/>
    </row>
    <row r="14" spans="1:43" ht="18" customHeight="1">
      <c r="A14" s="102"/>
      <c r="B14" s="103"/>
      <c r="C14" s="117"/>
      <c r="D14" s="117"/>
      <c r="E14" s="99" t="s">
        <v>35</v>
      </c>
      <c r="F14" s="99"/>
      <c r="G14" s="99"/>
      <c r="H14" s="99"/>
      <c r="I14" s="99"/>
      <c r="J14" s="99"/>
      <c r="K14" s="99"/>
      <c r="L14" s="99"/>
      <c r="M14" s="121" t="s">
        <v>26</v>
      </c>
      <c r="N14" s="121"/>
      <c r="O14" s="121"/>
      <c r="P14" s="121"/>
      <c r="Q14" s="121"/>
      <c r="R14" s="121"/>
      <c r="S14" s="121"/>
      <c r="T14" s="121"/>
      <c r="U14" s="121"/>
      <c r="V14" s="121"/>
      <c r="W14" s="121"/>
      <c r="X14" s="121"/>
      <c r="Y14" s="121"/>
      <c r="Z14" s="121"/>
      <c r="AA14" s="121"/>
      <c r="AB14" s="95" t="s">
        <v>33</v>
      </c>
      <c r="AC14" s="95"/>
      <c r="AD14" s="95"/>
      <c r="AE14" s="95"/>
      <c r="AF14" s="95"/>
      <c r="AG14" s="119">
        <f>ROUND(AG5*AG10/1000,1)</f>
        <v>0</v>
      </c>
      <c r="AH14" s="119"/>
      <c r="AI14" s="119"/>
      <c r="AJ14" s="119"/>
      <c r="AK14" s="119"/>
      <c r="AL14" s="119"/>
      <c r="AM14" s="119"/>
      <c r="AN14" s="119"/>
      <c r="AO14" s="119"/>
      <c r="AP14" s="97" t="s">
        <v>36</v>
      </c>
      <c r="AQ14" s="98"/>
    </row>
    <row r="15" spans="1:43" ht="18" customHeight="1">
      <c r="A15" s="102"/>
      <c r="B15" s="103"/>
      <c r="C15" s="117"/>
      <c r="D15" s="117"/>
      <c r="E15" s="99"/>
      <c r="F15" s="99"/>
      <c r="G15" s="99"/>
      <c r="H15" s="99"/>
      <c r="I15" s="99"/>
      <c r="J15" s="99"/>
      <c r="K15" s="99"/>
      <c r="L15" s="99"/>
      <c r="M15" s="120" t="s">
        <v>28</v>
      </c>
      <c r="N15" s="120"/>
      <c r="O15" s="120"/>
      <c r="P15" s="120"/>
      <c r="Q15" s="120"/>
      <c r="R15" s="120"/>
      <c r="S15" s="120"/>
      <c r="T15" s="120"/>
      <c r="U15" s="120"/>
      <c r="V15" s="120"/>
      <c r="W15" s="120"/>
      <c r="X15" s="120"/>
      <c r="Y15" s="120"/>
      <c r="Z15" s="120"/>
      <c r="AA15" s="120"/>
      <c r="AB15" s="95" t="s">
        <v>33</v>
      </c>
      <c r="AC15" s="95"/>
      <c r="AD15" s="95"/>
      <c r="AE15" s="95"/>
      <c r="AF15" s="95"/>
      <c r="AG15" s="119">
        <f>ROUND(AG5*AG11/1000,1)</f>
        <v>0</v>
      </c>
      <c r="AH15" s="119"/>
      <c r="AI15" s="119"/>
      <c r="AJ15" s="119"/>
      <c r="AK15" s="119"/>
      <c r="AL15" s="119"/>
      <c r="AM15" s="119"/>
      <c r="AN15" s="119"/>
      <c r="AO15" s="119"/>
      <c r="AP15" s="97" t="s">
        <v>37</v>
      </c>
      <c r="AQ15" s="98"/>
    </row>
    <row r="16" spans="1:43" ht="18" customHeight="1">
      <c r="A16" s="102"/>
      <c r="B16" s="103"/>
      <c r="C16" s="117"/>
      <c r="D16" s="117"/>
      <c r="E16" s="99"/>
      <c r="F16" s="99"/>
      <c r="G16" s="99"/>
      <c r="H16" s="99"/>
      <c r="I16" s="99"/>
      <c r="J16" s="99"/>
      <c r="K16" s="99"/>
      <c r="L16" s="99"/>
      <c r="M16" s="120" t="s">
        <v>30</v>
      </c>
      <c r="N16" s="120"/>
      <c r="O16" s="120"/>
      <c r="P16" s="120"/>
      <c r="Q16" s="120"/>
      <c r="R16" s="120"/>
      <c r="S16" s="120"/>
      <c r="T16" s="120"/>
      <c r="U16" s="120"/>
      <c r="V16" s="120"/>
      <c r="W16" s="120"/>
      <c r="X16" s="120"/>
      <c r="Y16" s="120"/>
      <c r="Z16" s="120"/>
      <c r="AA16" s="120"/>
      <c r="AB16" s="95" t="s">
        <v>33</v>
      </c>
      <c r="AC16" s="95"/>
      <c r="AD16" s="95"/>
      <c r="AE16" s="95"/>
      <c r="AF16" s="95"/>
      <c r="AG16" s="119">
        <f>ROUND(AG5*AG12/1000,1)</f>
        <v>0</v>
      </c>
      <c r="AH16" s="119"/>
      <c r="AI16" s="119"/>
      <c r="AJ16" s="119"/>
      <c r="AK16" s="119"/>
      <c r="AL16" s="119"/>
      <c r="AM16" s="119"/>
      <c r="AN16" s="119"/>
      <c r="AO16" s="119"/>
      <c r="AP16" s="97" t="s">
        <v>38</v>
      </c>
      <c r="AQ16" s="98"/>
    </row>
    <row r="17" spans="1:44" s="4" customFormat="1" ht="18" customHeight="1">
      <c r="A17" s="102"/>
      <c r="B17" s="103"/>
      <c r="C17" s="117"/>
      <c r="D17" s="117"/>
      <c r="E17" s="122" t="s">
        <v>39</v>
      </c>
      <c r="F17" s="122"/>
      <c r="G17" s="122"/>
      <c r="H17" s="122"/>
      <c r="I17" s="122"/>
      <c r="J17" s="122"/>
      <c r="K17" s="122"/>
      <c r="L17" s="122"/>
      <c r="M17" s="122"/>
      <c r="N17" s="122"/>
      <c r="O17" s="122"/>
      <c r="P17" s="122"/>
      <c r="Q17" s="122"/>
      <c r="R17" s="122"/>
      <c r="S17" s="122"/>
      <c r="T17" s="122"/>
      <c r="U17" s="122"/>
      <c r="V17" s="122"/>
      <c r="W17" s="122"/>
      <c r="X17" s="122"/>
      <c r="Y17" s="122"/>
      <c r="Z17" s="122"/>
      <c r="AA17" s="122"/>
      <c r="AB17" s="123" t="s">
        <v>33</v>
      </c>
      <c r="AC17" s="123"/>
      <c r="AD17" s="123"/>
      <c r="AE17" s="123"/>
      <c r="AF17" s="123"/>
      <c r="AG17" s="124"/>
      <c r="AH17" s="124"/>
      <c r="AI17" s="124"/>
      <c r="AJ17" s="124"/>
      <c r="AK17" s="124"/>
      <c r="AL17" s="124"/>
      <c r="AM17" s="124"/>
      <c r="AN17" s="124"/>
      <c r="AO17" s="124"/>
      <c r="AP17" s="97" t="s">
        <v>40</v>
      </c>
      <c r="AQ17" s="98"/>
    </row>
    <row r="18" spans="1:44" ht="18" customHeight="1">
      <c r="A18" s="102"/>
      <c r="B18" s="103"/>
      <c r="C18" s="99" t="s">
        <v>41</v>
      </c>
      <c r="D18" s="99"/>
      <c r="E18" s="99"/>
      <c r="F18" s="99"/>
      <c r="G18" s="99"/>
      <c r="H18" s="99"/>
      <c r="I18" s="99"/>
      <c r="J18" s="99"/>
      <c r="K18" s="99"/>
      <c r="L18" s="99"/>
      <c r="M18" s="99"/>
      <c r="N18" s="99"/>
      <c r="O18" s="99"/>
      <c r="P18" s="99"/>
      <c r="Q18" s="99"/>
      <c r="R18" s="99"/>
      <c r="S18" s="99"/>
      <c r="T18" s="99"/>
      <c r="U18" s="99"/>
      <c r="V18" s="99"/>
      <c r="W18" s="99"/>
      <c r="X18" s="99"/>
      <c r="Y18" s="99"/>
      <c r="Z18" s="99"/>
      <c r="AA18" s="99"/>
      <c r="AB18" s="95" t="s">
        <v>42</v>
      </c>
      <c r="AC18" s="95"/>
      <c r="AD18" s="95"/>
      <c r="AE18" s="95"/>
      <c r="AF18" s="95"/>
      <c r="AG18" s="119">
        <f>ROUND(AG6*AG9*0.0036,1)</f>
        <v>0</v>
      </c>
      <c r="AH18" s="119"/>
      <c r="AI18" s="119"/>
      <c r="AJ18" s="119"/>
      <c r="AK18" s="119"/>
      <c r="AL18" s="119"/>
      <c r="AM18" s="119"/>
      <c r="AN18" s="119"/>
      <c r="AO18" s="119"/>
      <c r="AP18" s="97" t="s">
        <v>43</v>
      </c>
      <c r="AQ18" s="98"/>
    </row>
    <row r="19" spans="1:44" ht="18" customHeight="1">
      <c r="A19" s="102"/>
      <c r="B19" s="103"/>
      <c r="C19" s="99" t="s">
        <v>44</v>
      </c>
      <c r="D19" s="99"/>
      <c r="E19" s="99"/>
      <c r="F19" s="99"/>
      <c r="G19" s="99"/>
      <c r="H19" s="99"/>
      <c r="I19" s="99"/>
      <c r="J19" s="99"/>
      <c r="K19" s="99"/>
      <c r="L19" s="99"/>
      <c r="M19" s="99"/>
      <c r="N19" s="99"/>
      <c r="O19" s="99"/>
      <c r="P19" s="99"/>
      <c r="Q19" s="99"/>
      <c r="R19" s="99"/>
      <c r="S19" s="99"/>
      <c r="T19" s="99"/>
      <c r="U19" s="99"/>
      <c r="V19" s="99"/>
      <c r="W19" s="99"/>
      <c r="X19" s="99"/>
      <c r="Y19" s="99"/>
      <c r="Z19" s="99"/>
      <c r="AA19" s="99"/>
      <c r="AB19" s="95" t="s">
        <v>42</v>
      </c>
      <c r="AC19" s="95"/>
      <c r="AD19" s="95"/>
      <c r="AE19" s="95"/>
      <c r="AF19" s="95"/>
      <c r="AG19" s="119">
        <f>ROUND(AG7*AG9*0.0036,1)</f>
        <v>0</v>
      </c>
      <c r="AH19" s="119"/>
      <c r="AI19" s="119"/>
      <c r="AJ19" s="119"/>
      <c r="AK19" s="119"/>
      <c r="AL19" s="119"/>
      <c r="AM19" s="119"/>
      <c r="AN19" s="119"/>
      <c r="AO19" s="119"/>
      <c r="AP19" s="97" t="s">
        <v>45</v>
      </c>
      <c r="AQ19" s="98"/>
    </row>
    <row r="20" spans="1:44" ht="18" customHeight="1">
      <c r="A20" s="102"/>
      <c r="B20" s="103"/>
      <c r="C20" s="117" t="s">
        <v>20</v>
      </c>
      <c r="D20" s="117"/>
      <c r="E20" s="117"/>
      <c r="F20" s="117"/>
      <c r="G20" s="117"/>
      <c r="H20" s="117"/>
      <c r="I20" s="127" t="s">
        <v>46</v>
      </c>
      <c r="J20" s="127"/>
      <c r="K20" s="127"/>
      <c r="L20" s="127"/>
      <c r="M20" s="127"/>
      <c r="N20" s="128" t="s">
        <v>47</v>
      </c>
      <c r="O20" s="128"/>
      <c r="P20" s="128"/>
      <c r="Q20" s="128"/>
      <c r="R20" s="128"/>
      <c r="S20" s="128"/>
      <c r="T20" s="128"/>
      <c r="U20" s="128"/>
      <c r="V20" s="128"/>
      <c r="W20" s="128"/>
      <c r="X20" s="128"/>
      <c r="Y20" s="128"/>
      <c r="Z20" s="128"/>
      <c r="AA20" s="128"/>
      <c r="AB20" s="95" t="s">
        <v>42</v>
      </c>
      <c r="AC20" s="95"/>
      <c r="AD20" s="95"/>
      <c r="AE20" s="95"/>
      <c r="AF20" s="95"/>
      <c r="AG20" s="119">
        <f>ROUND(AG8*AG9*0.0036,1)</f>
        <v>0</v>
      </c>
      <c r="AH20" s="119"/>
      <c r="AI20" s="119"/>
      <c r="AJ20" s="119"/>
      <c r="AK20" s="119"/>
      <c r="AL20" s="119"/>
      <c r="AM20" s="119"/>
      <c r="AN20" s="119"/>
      <c r="AO20" s="119"/>
      <c r="AP20" s="97" t="s">
        <v>48</v>
      </c>
      <c r="AQ20" s="98"/>
    </row>
    <row r="21" spans="1:44" ht="18" customHeight="1">
      <c r="A21" s="102"/>
      <c r="B21" s="103"/>
      <c r="C21" s="117"/>
      <c r="D21" s="117"/>
      <c r="E21" s="117"/>
      <c r="F21" s="117"/>
      <c r="G21" s="117"/>
      <c r="H21" s="117"/>
      <c r="I21" s="129">
        <v>45</v>
      </c>
      <c r="J21" s="129"/>
      <c r="K21" s="129"/>
      <c r="L21" s="129"/>
      <c r="M21" s="129"/>
      <c r="N21" s="128" t="s">
        <v>49</v>
      </c>
      <c r="O21" s="128"/>
      <c r="P21" s="128"/>
      <c r="Q21" s="128"/>
      <c r="R21" s="128"/>
      <c r="S21" s="128"/>
      <c r="T21" s="128"/>
      <c r="U21" s="128"/>
      <c r="V21" s="128"/>
      <c r="W21" s="128"/>
      <c r="X21" s="128"/>
      <c r="Y21" s="128"/>
      <c r="Z21" s="128"/>
      <c r="AA21" s="128"/>
      <c r="AB21" s="95" t="s">
        <v>50</v>
      </c>
      <c r="AC21" s="95"/>
      <c r="AD21" s="95"/>
      <c r="AE21" s="95"/>
      <c r="AF21" s="95"/>
      <c r="AG21" s="119">
        <f>ROUND(AG20*0.0258,1)</f>
        <v>0</v>
      </c>
      <c r="AH21" s="119"/>
      <c r="AI21" s="119"/>
      <c r="AJ21" s="119"/>
      <c r="AK21" s="119"/>
      <c r="AL21" s="119"/>
      <c r="AM21" s="119"/>
      <c r="AN21" s="119"/>
      <c r="AO21" s="119"/>
      <c r="AP21" s="97" t="s">
        <v>51</v>
      </c>
      <c r="AQ21" s="98"/>
    </row>
    <row r="22" spans="1:44" ht="18" customHeight="1">
      <c r="A22" s="102"/>
      <c r="B22" s="103"/>
      <c r="C22" s="117"/>
      <c r="D22" s="117"/>
      <c r="E22" s="117"/>
      <c r="F22" s="117"/>
      <c r="G22" s="117"/>
      <c r="H22" s="117"/>
      <c r="I22" s="125" t="s">
        <v>52</v>
      </c>
      <c r="J22" s="125"/>
      <c r="K22" s="125"/>
      <c r="L22" s="125"/>
      <c r="M22" s="125"/>
      <c r="N22" s="126" t="s">
        <v>170</v>
      </c>
      <c r="O22" s="126"/>
      <c r="P22" s="126"/>
      <c r="Q22" s="126"/>
      <c r="R22" s="126"/>
      <c r="S22" s="126"/>
      <c r="T22" s="126"/>
      <c r="U22" s="126"/>
      <c r="V22" s="126"/>
      <c r="W22" s="126"/>
      <c r="X22" s="126"/>
      <c r="Y22" s="126"/>
      <c r="Z22" s="126"/>
      <c r="AA22" s="126"/>
      <c r="AB22" s="95" t="s">
        <v>53</v>
      </c>
      <c r="AC22" s="95"/>
      <c r="AD22" s="95"/>
      <c r="AE22" s="95"/>
      <c r="AF22" s="95"/>
      <c r="AG22" s="119">
        <f>ROUND(AG20/$I$21,1)</f>
        <v>0</v>
      </c>
      <c r="AH22" s="119"/>
      <c r="AI22" s="119"/>
      <c r="AJ22" s="119"/>
      <c r="AK22" s="119"/>
      <c r="AL22" s="119"/>
      <c r="AM22" s="119"/>
      <c r="AN22" s="119"/>
      <c r="AO22" s="119"/>
      <c r="AP22" s="97" t="s">
        <v>54</v>
      </c>
      <c r="AQ22" s="98"/>
    </row>
    <row r="23" spans="1:44" ht="18" customHeight="1">
      <c r="A23" s="104"/>
      <c r="B23" s="105"/>
      <c r="C23" s="130" t="s">
        <v>55</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12" t="s">
        <v>56</v>
      </c>
      <c r="AC23" s="112"/>
      <c r="AD23" s="112"/>
      <c r="AE23" s="112"/>
      <c r="AF23" s="112"/>
      <c r="AG23" s="131">
        <f>ROUND(AG22*I21*0.0136*44/12,1)</f>
        <v>0</v>
      </c>
      <c r="AH23" s="131"/>
      <c r="AI23" s="131"/>
      <c r="AJ23" s="131"/>
      <c r="AK23" s="131"/>
      <c r="AL23" s="131"/>
      <c r="AM23" s="131"/>
      <c r="AN23" s="131"/>
      <c r="AO23" s="131"/>
      <c r="AP23" s="114" t="s">
        <v>57</v>
      </c>
      <c r="AQ23" s="115"/>
    </row>
    <row r="24" spans="1:44" ht="18" customHeight="1">
      <c r="A24" s="100" t="s">
        <v>58</v>
      </c>
      <c r="B24" s="101"/>
      <c r="C24" s="106" t="s">
        <v>59</v>
      </c>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7" t="s">
        <v>42</v>
      </c>
      <c r="AC24" s="107"/>
      <c r="AD24" s="107"/>
      <c r="AE24" s="107"/>
      <c r="AF24" s="107"/>
      <c r="AG24" s="108"/>
      <c r="AH24" s="108"/>
      <c r="AI24" s="108"/>
      <c r="AJ24" s="108"/>
      <c r="AK24" s="108"/>
      <c r="AL24" s="108"/>
      <c r="AM24" s="108"/>
      <c r="AN24" s="108"/>
      <c r="AO24" s="108"/>
      <c r="AP24" s="109" t="s">
        <v>60</v>
      </c>
      <c r="AQ24" s="110"/>
      <c r="AR24" s="1" t="s">
        <v>61</v>
      </c>
    </row>
    <row r="25" spans="1:44" ht="18" customHeight="1">
      <c r="A25" s="102"/>
      <c r="B25" s="103"/>
      <c r="C25" s="99" t="s">
        <v>62</v>
      </c>
      <c r="D25" s="99"/>
      <c r="E25" s="99"/>
      <c r="F25" s="99"/>
      <c r="G25" s="99"/>
      <c r="H25" s="99"/>
      <c r="I25" s="99"/>
      <c r="J25" s="99"/>
      <c r="K25" s="99"/>
      <c r="L25" s="99"/>
      <c r="M25" s="99"/>
      <c r="N25" s="99"/>
      <c r="O25" s="99"/>
      <c r="P25" s="99"/>
      <c r="Q25" s="99"/>
      <c r="R25" s="99"/>
      <c r="S25" s="99"/>
      <c r="T25" s="99"/>
      <c r="U25" s="99"/>
      <c r="V25" s="99"/>
      <c r="W25" s="99"/>
      <c r="X25" s="99"/>
      <c r="Y25" s="99"/>
      <c r="Z25" s="99"/>
      <c r="AA25" s="99"/>
      <c r="AB25" s="95" t="s">
        <v>42</v>
      </c>
      <c r="AC25" s="95"/>
      <c r="AD25" s="95"/>
      <c r="AE25" s="95"/>
      <c r="AF25" s="95"/>
      <c r="AG25" s="96"/>
      <c r="AH25" s="96"/>
      <c r="AI25" s="96"/>
      <c r="AJ25" s="96"/>
      <c r="AK25" s="96"/>
      <c r="AL25" s="96"/>
      <c r="AM25" s="96"/>
      <c r="AN25" s="96"/>
      <c r="AO25" s="96"/>
      <c r="AP25" s="97" t="s">
        <v>63</v>
      </c>
      <c r="AQ25" s="98"/>
      <c r="AR25" s="1" t="s">
        <v>64</v>
      </c>
    </row>
    <row r="26" spans="1:44" ht="18" customHeight="1">
      <c r="A26" s="104"/>
      <c r="B26" s="105"/>
      <c r="C26" s="111" t="s">
        <v>65</v>
      </c>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2" t="s">
        <v>42</v>
      </c>
      <c r="AC26" s="112"/>
      <c r="AD26" s="112"/>
      <c r="AE26" s="112"/>
      <c r="AF26" s="112"/>
      <c r="AG26" s="113"/>
      <c r="AH26" s="113"/>
      <c r="AI26" s="113"/>
      <c r="AJ26" s="113"/>
      <c r="AK26" s="113"/>
      <c r="AL26" s="113"/>
      <c r="AM26" s="113"/>
      <c r="AN26" s="113"/>
      <c r="AO26" s="113"/>
      <c r="AP26" s="114" t="s">
        <v>66</v>
      </c>
      <c r="AQ26" s="115"/>
      <c r="AR26" s="1" t="s">
        <v>64</v>
      </c>
    </row>
    <row r="27" spans="1:44" ht="18" customHeight="1">
      <c r="A27" s="100" t="s">
        <v>67</v>
      </c>
      <c r="B27" s="101"/>
      <c r="C27" s="116" t="s">
        <v>32</v>
      </c>
      <c r="D27" s="116"/>
      <c r="E27" s="106" t="s">
        <v>68</v>
      </c>
      <c r="F27" s="106"/>
      <c r="G27" s="106"/>
      <c r="H27" s="106"/>
      <c r="I27" s="106"/>
      <c r="J27" s="106"/>
      <c r="K27" s="106"/>
      <c r="L27" s="106"/>
      <c r="M27" s="136" t="s">
        <v>26</v>
      </c>
      <c r="N27" s="136"/>
      <c r="O27" s="136"/>
      <c r="P27" s="136"/>
      <c r="Q27" s="136"/>
      <c r="R27" s="136"/>
      <c r="S27" s="136"/>
      <c r="T27" s="136"/>
      <c r="U27" s="136"/>
      <c r="V27" s="136"/>
      <c r="W27" s="136"/>
      <c r="X27" s="136"/>
      <c r="Y27" s="136"/>
      <c r="Z27" s="136"/>
      <c r="AA27" s="136"/>
      <c r="AB27" s="107" t="s">
        <v>69</v>
      </c>
      <c r="AC27" s="107"/>
      <c r="AD27" s="107"/>
      <c r="AE27" s="107"/>
      <c r="AF27" s="107"/>
      <c r="AG27" s="137">
        <v>9.9700000000000006</v>
      </c>
      <c r="AH27" s="137"/>
      <c r="AI27" s="137"/>
      <c r="AJ27" s="137"/>
      <c r="AK27" s="137"/>
      <c r="AL27" s="137"/>
      <c r="AM27" s="137"/>
      <c r="AN27" s="137"/>
      <c r="AO27" s="137"/>
      <c r="AP27" s="109" t="s">
        <v>70</v>
      </c>
      <c r="AQ27" s="110"/>
    </row>
    <row r="28" spans="1:44" ht="18" customHeight="1">
      <c r="A28" s="102"/>
      <c r="B28" s="103"/>
      <c r="C28" s="117"/>
      <c r="D28" s="117"/>
      <c r="E28" s="99"/>
      <c r="F28" s="99"/>
      <c r="G28" s="99"/>
      <c r="H28" s="99"/>
      <c r="I28" s="99"/>
      <c r="J28" s="99"/>
      <c r="K28" s="99"/>
      <c r="L28" s="99"/>
      <c r="M28" s="134" t="s">
        <v>71</v>
      </c>
      <c r="N28" s="134"/>
      <c r="O28" s="134"/>
      <c r="P28" s="134"/>
      <c r="Q28" s="134"/>
      <c r="R28" s="134"/>
      <c r="S28" s="134"/>
      <c r="T28" s="134"/>
      <c r="U28" s="134"/>
      <c r="V28" s="134"/>
      <c r="W28" s="134"/>
      <c r="X28" s="134"/>
      <c r="Y28" s="134"/>
      <c r="Z28" s="134"/>
      <c r="AA28" s="134"/>
      <c r="AB28" s="95" t="s">
        <v>69</v>
      </c>
      <c r="AC28" s="95"/>
      <c r="AD28" s="95"/>
      <c r="AE28" s="95"/>
      <c r="AF28" s="95"/>
      <c r="AG28" s="135">
        <f>AG27*1.3</f>
        <v>12.961000000000002</v>
      </c>
      <c r="AH28" s="135"/>
      <c r="AI28" s="135"/>
      <c r="AJ28" s="135"/>
      <c r="AK28" s="135"/>
      <c r="AL28" s="135"/>
      <c r="AM28" s="135"/>
      <c r="AN28" s="135"/>
      <c r="AO28" s="135"/>
      <c r="AP28" s="97" t="s">
        <v>72</v>
      </c>
      <c r="AQ28" s="98"/>
    </row>
    <row r="29" spans="1:44" ht="18" customHeight="1">
      <c r="A29" s="102"/>
      <c r="B29" s="103"/>
      <c r="C29" s="117"/>
      <c r="D29" s="117"/>
      <c r="E29" s="99"/>
      <c r="F29" s="99"/>
      <c r="G29" s="99"/>
      <c r="H29" s="99"/>
      <c r="I29" s="99"/>
      <c r="J29" s="99"/>
      <c r="K29" s="99"/>
      <c r="L29" s="99"/>
      <c r="M29" s="99" t="s">
        <v>73</v>
      </c>
      <c r="N29" s="99"/>
      <c r="O29" s="99"/>
      <c r="P29" s="99"/>
      <c r="Q29" s="99"/>
      <c r="R29" s="99"/>
      <c r="S29" s="99"/>
      <c r="T29" s="99"/>
      <c r="U29" s="99"/>
      <c r="V29" s="99"/>
      <c r="W29" s="99"/>
      <c r="X29" s="99"/>
      <c r="Y29" s="99"/>
      <c r="Z29" s="99"/>
      <c r="AA29" s="99"/>
      <c r="AB29" s="95" t="s">
        <v>69</v>
      </c>
      <c r="AC29" s="95"/>
      <c r="AD29" s="95"/>
      <c r="AE29" s="95"/>
      <c r="AF29" s="95"/>
      <c r="AG29" s="135">
        <v>9.2799999999999994</v>
      </c>
      <c r="AH29" s="135"/>
      <c r="AI29" s="135"/>
      <c r="AJ29" s="135"/>
      <c r="AK29" s="135"/>
      <c r="AL29" s="135"/>
      <c r="AM29" s="135"/>
      <c r="AN29" s="135"/>
      <c r="AO29" s="135"/>
      <c r="AP29" s="97" t="s">
        <v>74</v>
      </c>
      <c r="AQ29" s="98"/>
    </row>
    <row r="30" spans="1:44" s="4" customFormat="1" ht="18" customHeight="1">
      <c r="A30" s="102"/>
      <c r="B30" s="103"/>
      <c r="C30" s="117"/>
      <c r="D30" s="117"/>
      <c r="E30" s="122" t="s">
        <v>75</v>
      </c>
      <c r="F30" s="122"/>
      <c r="G30" s="122"/>
      <c r="H30" s="122"/>
      <c r="I30" s="122"/>
      <c r="J30" s="122"/>
      <c r="K30" s="122"/>
      <c r="L30" s="122"/>
      <c r="M30" s="122"/>
      <c r="N30" s="122"/>
      <c r="O30" s="122"/>
      <c r="P30" s="122"/>
      <c r="Q30" s="122"/>
      <c r="R30" s="122"/>
      <c r="S30" s="122"/>
      <c r="T30" s="122"/>
      <c r="U30" s="122"/>
      <c r="V30" s="122"/>
      <c r="W30" s="122"/>
      <c r="X30" s="122"/>
      <c r="Y30" s="122"/>
      <c r="Z30" s="122"/>
      <c r="AA30" s="122"/>
      <c r="AB30" s="123" t="s">
        <v>69</v>
      </c>
      <c r="AC30" s="123"/>
      <c r="AD30" s="123"/>
      <c r="AE30" s="123"/>
      <c r="AF30" s="123"/>
      <c r="AG30" s="133">
        <v>9.76</v>
      </c>
      <c r="AH30" s="133"/>
      <c r="AI30" s="133"/>
      <c r="AJ30" s="133"/>
      <c r="AK30" s="133"/>
      <c r="AL30" s="133"/>
      <c r="AM30" s="133"/>
      <c r="AN30" s="133"/>
      <c r="AO30" s="133"/>
      <c r="AP30" s="97" t="s">
        <v>76</v>
      </c>
      <c r="AQ30" s="98"/>
    </row>
    <row r="31" spans="1:44" ht="18" customHeight="1">
      <c r="A31" s="102"/>
      <c r="B31" s="103"/>
      <c r="C31" s="99" t="s">
        <v>77</v>
      </c>
      <c r="D31" s="99"/>
      <c r="E31" s="99"/>
      <c r="F31" s="99"/>
      <c r="G31" s="99"/>
      <c r="H31" s="99"/>
      <c r="I31" s="99"/>
      <c r="J31" s="99"/>
      <c r="K31" s="99"/>
      <c r="L31" s="99"/>
      <c r="M31" s="99"/>
      <c r="N31" s="99"/>
      <c r="O31" s="99"/>
      <c r="P31" s="99"/>
      <c r="Q31" s="99"/>
      <c r="R31" s="99"/>
      <c r="S31" s="99"/>
      <c r="T31" s="99"/>
      <c r="U31" s="99"/>
      <c r="V31" s="99"/>
      <c r="W31" s="99"/>
      <c r="X31" s="99"/>
      <c r="Y31" s="99"/>
      <c r="Z31" s="99"/>
      <c r="AA31" s="99"/>
      <c r="AB31" s="95" t="s">
        <v>78</v>
      </c>
      <c r="AC31" s="95"/>
      <c r="AD31" s="95"/>
      <c r="AE31" s="95"/>
      <c r="AF31" s="95"/>
      <c r="AG31" s="132"/>
      <c r="AH31" s="132"/>
      <c r="AI31" s="132"/>
      <c r="AJ31" s="132"/>
      <c r="AK31" s="132"/>
      <c r="AL31" s="132"/>
      <c r="AM31" s="132"/>
      <c r="AN31" s="132"/>
      <c r="AO31" s="132"/>
      <c r="AP31" s="97" t="s">
        <v>79</v>
      </c>
      <c r="AQ31" s="98"/>
    </row>
    <row r="32" spans="1:44" ht="18" customHeight="1">
      <c r="A32" s="102"/>
      <c r="B32" s="103"/>
      <c r="C32" s="99" t="s">
        <v>80</v>
      </c>
      <c r="D32" s="99"/>
      <c r="E32" s="99"/>
      <c r="F32" s="99"/>
      <c r="G32" s="99"/>
      <c r="H32" s="99"/>
      <c r="I32" s="99"/>
      <c r="J32" s="99"/>
      <c r="K32" s="99"/>
      <c r="L32" s="99"/>
      <c r="M32" s="99"/>
      <c r="N32" s="99"/>
      <c r="O32" s="99"/>
      <c r="P32" s="99"/>
      <c r="Q32" s="99"/>
      <c r="R32" s="99"/>
      <c r="S32" s="99"/>
      <c r="T32" s="99"/>
      <c r="U32" s="99"/>
      <c r="V32" s="99"/>
      <c r="W32" s="99"/>
      <c r="X32" s="99"/>
      <c r="Y32" s="99"/>
      <c r="Z32" s="99"/>
      <c r="AA32" s="99"/>
      <c r="AB32" s="95" t="s">
        <v>78</v>
      </c>
      <c r="AC32" s="95"/>
      <c r="AD32" s="95"/>
      <c r="AE32" s="95"/>
      <c r="AF32" s="95"/>
      <c r="AG32" s="132"/>
      <c r="AH32" s="132"/>
      <c r="AI32" s="132"/>
      <c r="AJ32" s="132"/>
      <c r="AK32" s="132"/>
      <c r="AL32" s="132"/>
      <c r="AM32" s="132"/>
      <c r="AN32" s="132"/>
      <c r="AO32" s="132"/>
      <c r="AP32" s="97" t="s">
        <v>81</v>
      </c>
      <c r="AQ32" s="98"/>
    </row>
    <row r="33" spans="1:48" ht="18" customHeight="1">
      <c r="A33" s="104"/>
      <c r="B33" s="105"/>
      <c r="C33" s="111" t="s">
        <v>82</v>
      </c>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2" t="s">
        <v>78</v>
      </c>
      <c r="AC33" s="112"/>
      <c r="AD33" s="112"/>
      <c r="AE33" s="112"/>
      <c r="AF33" s="112"/>
      <c r="AG33" s="139"/>
      <c r="AH33" s="139"/>
      <c r="AI33" s="139"/>
      <c r="AJ33" s="139"/>
      <c r="AK33" s="139"/>
      <c r="AL33" s="139"/>
      <c r="AM33" s="139"/>
      <c r="AN33" s="139"/>
      <c r="AO33" s="139"/>
      <c r="AP33" s="114" t="s">
        <v>83</v>
      </c>
      <c r="AQ33" s="115"/>
    </row>
    <row r="34" spans="1:48" ht="18" customHeight="1">
      <c r="A34" s="140" t="s">
        <v>84</v>
      </c>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7" t="s">
        <v>42</v>
      </c>
      <c r="AC34" s="107"/>
      <c r="AD34" s="107"/>
      <c r="AE34" s="107"/>
      <c r="AF34" s="107"/>
      <c r="AG34" s="118">
        <f>ROUND(AG14*AG27+AG15*AG28+AG16*AG29+AG17*AG30+AG24*AG31+AG25*AG32+AG26*AG33,1)</f>
        <v>0</v>
      </c>
      <c r="AH34" s="118"/>
      <c r="AI34" s="118"/>
      <c r="AJ34" s="118"/>
      <c r="AK34" s="118"/>
      <c r="AL34" s="118"/>
      <c r="AM34" s="118"/>
      <c r="AN34" s="118"/>
      <c r="AO34" s="118"/>
      <c r="AP34" s="109" t="s">
        <v>85</v>
      </c>
      <c r="AQ34" s="110"/>
    </row>
    <row r="35" spans="1:48" ht="18" customHeight="1">
      <c r="A35" s="141"/>
      <c r="B35" s="99"/>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5" t="s">
        <v>50</v>
      </c>
      <c r="AC35" s="95"/>
      <c r="AD35" s="95"/>
      <c r="AE35" s="95"/>
      <c r="AF35" s="95"/>
      <c r="AG35" s="119">
        <f>ROUND(AG34*0.0258,1)</f>
        <v>0</v>
      </c>
      <c r="AH35" s="119"/>
      <c r="AI35" s="119"/>
      <c r="AJ35" s="119"/>
      <c r="AK35" s="119"/>
      <c r="AL35" s="119"/>
      <c r="AM35" s="119"/>
      <c r="AN35" s="119"/>
      <c r="AO35" s="119"/>
      <c r="AP35" s="97" t="s">
        <v>86</v>
      </c>
      <c r="AQ35" s="98"/>
    </row>
    <row r="36" spans="1:48" ht="18" customHeight="1">
      <c r="A36" s="138" t="s">
        <v>87</v>
      </c>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95" t="s">
        <v>42</v>
      </c>
      <c r="AC36" s="95"/>
      <c r="AD36" s="95"/>
      <c r="AE36" s="95"/>
      <c r="AF36" s="95"/>
      <c r="AG36" s="119">
        <f>AG34-AG20</f>
        <v>0</v>
      </c>
      <c r="AH36" s="119"/>
      <c r="AI36" s="119"/>
      <c r="AJ36" s="119"/>
      <c r="AK36" s="119"/>
      <c r="AL36" s="119"/>
      <c r="AM36" s="119"/>
      <c r="AN36" s="119"/>
      <c r="AO36" s="119"/>
      <c r="AP36" s="97" t="s">
        <v>88</v>
      </c>
      <c r="AQ36" s="98"/>
    </row>
    <row r="37" spans="1:48" ht="18" customHeight="1">
      <c r="A37" s="138"/>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95" t="s">
        <v>50</v>
      </c>
      <c r="AC37" s="95"/>
      <c r="AD37" s="95"/>
      <c r="AE37" s="95"/>
      <c r="AF37" s="95"/>
      <c r="AG37" s="119">
        <f>AG35-AG21</f>
        <v>0</v>
      </c>
      <c r="AH37" s="119"/>
      <c r="AI37" s="119"/>
      <c r="AJ37" s="119"/>
      <c r="AK37" s="119"/>
      <c r="AL37" s="119"/>
      <c r="AM37" s="119"/>
      <c r="AN37" s="119"/>
      <c r="AO37" s="119"/>
      <c r="AP37" s="97" t="s">
        <v>89</v>
      </c>
      <c r="AQ37" s="98"/>
    </row>
    <row r="38" spans="1:48" ht="18" customHeight="1">
      <c r="A38" s="141" t="s">
        <v>90</v>
      </c>
      <c r="B38" s="99"/>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5" t="s">
        <v>91</v>
      </c>
      <c r="AC38" s="95"/>
      <c r="AD38" s="95"/>
      <c r="AE38" s="95"/>
      <c r="AF38" s="95"/>
      <c r="AG38" s="119">
        <f>IF(AG35=0,0,ROUNDDOWN(AG37/AG35*100,1))</f>
        <v>0</v>
      </c>
      <c r="AH38" s="119"/>
      <c r="AI38" s="119"/>
      <c r="AJ38" s="119"/>
      <c r="AK38" s="119"/>
      <c r="AL38" s="119"/>
      <c r="AM38" s="119"/>
      <c r="AN38" s="119"/>
      <c r="AO38" s="119"/>
      <c r="AP38" s="97" t="s">
        <v>92</v>
      </c>
      <c r="AQ38" s="98"/>
    </row>
    <row r="39" spans="1:48" ht="18" customHeight="1">
      <c r="A39" s="138" t="s">
        <v>93</v>
      </c>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95" t="s">
        <v>56</v>
      </c>
      <c r="AC39" s="95"/>
      <c r="AD39" s="95"/>
      <c r="AE39" s="95"/>
      <c r="AF39" s="95"/>
      <c r="AG39" s="119">
        <f>ROUND(AG13*0.65+(AG24*AG31+AG25*AG32+AG26*AG33)*0.0136*44/12,1)</f>
        <v>0</v>
      </c>
      <c r="AH39" s="119"/>
      <c r="AI39" s="119"/>
      <c r="AJ39" s="119"/>
      <c r="AK39" s="119"/>
      <c r="AL39" s="119"/>
      <c r="AM39" s="119"/>
      <c r="AN39" s="119"/>
      <c r="AO39" s="119"/>
      <c r="AP39" s="97" t="s">
        <v>94</v>
      </c>
      <c r="AQ39" s="98"/>
    </row>
    <row r="40" spans="1:48" ht="18" customHeight="1">
      <c r="A40" s="138" t="s">
        <v>95</v>
      </c>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42" t="s">
        <v>96</v>
      </c>
      <c r="AC40" s="142"/>
      <c r="AD40" s="142"/>
      <c r="AE40" s="142"/>
      <c r="AF40" s="142"/>
      <c r="AG40" s="119">
        <f>AG39-AG23</f>
        <v>0</v>
      </c>
      <c r="AH40" s="119"/>
      <c r="AI40" s="119"/>
      <c r="AJ40" s="119"/>
      <c r="AK40" s="119"/>
      <c r="AL40" s="119"/>
      <c r="AM40" s="119"/>
      <c r="AN40" s="119"/>
      <c r="AO40" s="119"/>
      <c r="AP40" s="97" t="s">
        <v>97</v>
      </c>
      <c r="AQ40" s="98"/>
    </row>
    <row r="41" spans="1:48" ht="18" customHeight="1">
      <c r="A41" s="138" t="s">
        <v>98</v>
      </c>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95" t="s">
        <v>91</v>
      </c>
      <c r="AC41" s="95"/>
      <c r="AD41" s="95"/>
      <c r="AE41" s="95"/>
      <c r="AF41" s="95"/>
      <c r="AG41" s="119">
        <f>IF(AG39=0,0,ROUNDDOWN(AG40/AG39*100,1))</f>
        <v>0</v>
      </c>
      <c r="AH41" s="119"/>
      <c r="AI41" s="119"/>
      <c r="AJ41" s="119"/>
      <c r="AK41" s="119"/>
      <c r="AL41" s="119"/>
      <c r="AM41" s="119"/>
      <c r="AN41" s="119"/>
      <c r="AO41" s="119"/>
      <c r="AP41" s="97" t="s">
        <v>99</v>
      </c>
      <c r="AQ41" s="98"/>
    </row>
    <row r="42" spans="1:48" ht="18" customHeight="1">
      <c r="A42" s="138" t="s">
        <v>100</v>
      </c>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95" t="s">
        <v>101</v>
      </c>
      <c r="AC42" s="95"/>
      <c r="AD42" s="95"/>
      <c r="AE42" s="95"/>
      <c r="AF42" s="95"/>
      <c r="AG42" s="119">
        <f>IF(AG43="",0,ROUNDDOWN(AG43/1000/AG4,1))</f>
        <v>0</v>
      </c>
      <c r="AH42" s="119"/>
      <c r="AI42" s="119"/>
      <c r="AJ42" s="119"/>
      <c r="AK42" s="119"/>
      <c r="AL42" s="119"/>
      <c r="AM42" s="119"/>
      <c r="AN42" s="119"/>
      <c r="AO42" s="119"/>
      <c r="AP42" s="97" t="s">
        <v>102</v>
      </c>
      <c r="AQ42" s="98"/>
    </row>
    <row r="43" spans="1:48" ht="18" customHeight="1">
      <c r="A43" s="144" t="s">
        <v>0</v>
      </c>
      <c r="B43" s="130"/>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12" t="s">
        <v>1</v>
      </c>
      <c r="AC43" s="112"/>
      <c r="AD43" s="112"/>
      <c r="AE43" s="112"/>
      <c r="AF43" s="112"/>
      <c r="AG43" s="145"/>
      <c r="AH43" s="145"/>
      <c r="AI43" s="145"/>
      <c r="AJ43" s="145"/>
      <c r="AK43" s="145"/>
      <c r="AL43" s="145"/>
      <c r="AM43" s="145"/>
      <c r="AN43" s="145"/>
      <c r="AO43" s="145"/>
      <c r="AP43" s="114" t="s">
        <v>103</v>
      </c>
      <c r="AQ43" s="115"/>
    </row>
    <row r="44" spans="1:48" ht="18" customHeight="1">
      <c r="A44" s="143" t="s">
        <v>166</v>
      </c>
      <c r="B44" s="143"/>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3"/>
      <c r="AL44" s="143"/>
      <c r="AM44" s="143"/>
      <c r="AN44" s="143"/>
      <c r="AO44" s="143"/>
      <c r="AP44" s="143"/>
      <c r="AQ44" s="143"/>
      <c r="AT44" s="5"/>
      <c r="AU44" s="5"/>
      <c r="AV44" s="5"/>
    </row>
    <row r="45" spans="1:48" ht="18" customHeight="1">
      <c r="A45" s="143" t="s">
        <v>167</v>
      </c>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c r="AK45" s="143"/>
      <c r="AL45" s="143"/>
      <c r="AM45" s="143"/>
      <c r="AN45" s="143"/>
      <c r="AO45" s="143"/>
      <c r="AP45" s="143"/>
      <c r="AQ45" s="143"/>
    </row>
    <row r="46" spans="1:48" ht="16" customHeight="1">
      <c r="A46" s="94" t="s">
        <v>168</v>
      </c>
      <c r="B46" s="94"/>
      <c r="C46" s="94"/>
      <c r="D46" s="94"/>
      <c r="E46" s="94"/>
      <c r="F46" s="94"/>
      <c r="G46" s="94"/>
      <c r="H46" s="94"/>
      <c r="I46" s="94"/>
      <c r="J46" s="94"/>
      <c r="K46" s="94"/>
      <c r="L46" s="94"/>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4"/>
      <c r="AL46" s="94"/>
      <c r="AM46" s="94"/>
      <c r="AN46" s="94"/>
      <c r="AO46" s="94"/>
      <c r="AP46" s="94"/>
      <c r="AQ46" s="94"/>
    </row>
  </sheetData>
  <mergeCells count="175">
    <mergeCell ref="A44:AQ44"/>
    <mergeCell ref="A45:AQ45"/>
    <mergeCell ref="A42:AA42"/>
    <mergeCell ref="AB42:AF42"/>
    <mergeCell ref="AG42:AO42"/>
    <mergeCell ref="AP42:AQ42"/>
    <mergeCell ref="A43:AA43"/>
    <mergeCell ref="AB43:AF43"/>
    <mergeCell ref="AG43:AO43"/>
    <mergeCell ref="AP43:AQ43"/>
    <mergeCell ref="A40:AA40"/>
    <mergeCell ref="AB40:AF40"/>
    <mergeCell ref="AG40:AO40"/>
    <mergeCell ref="AP40:AQ40"/>
    <mergeCell ref="A41:AA41"/>
    <mergeCell ref="AB41:AF41"/>
    <mergeCell ref="AG41:AO41"/>
    <mergeCell ref="AP41:AQ41"/>
    <mergeCell ref="A38:AA38"/>
    <mergeCell ref="AB38:AF38"/>
    <mergeCell ref="AG38:AO38"/>
    <mergeCell ref="AP38:AQ38"/>
    <mergeCell ref="A39:AA39"/>
    <mergeCell ref="AB39:AF39"/>
    <mergeCell ref="AG39:AO39"/>
    <mergeCell ref="AP39:AQ39"/>
    <mergeCell ref="A36:AA37"/>
    <mergeCell ref="AB36:AF36"/>
    <mergeCell ref="AG36:AO36"/>
    <mergeCell ref="AP36:AQ36"/>
    <mergeCell ref="AB37:AF37"/>
    <mergeCell ref="AG37:AO37"/>
    <mergeCell ref="AP37:AQ37"/>
    <mergeCell ref="AB33:AF33"/>
    <mergeCell ref="AG33:AO33"/>
    <mergeCell ref="AP33:AQ33"/>
    <mergeCell ref="A34:AA35"/>
    <mergeCell ref="AB34:AF34"/>
    <mergeCell ref="AG34:AO34"/>
    <mergeCell ref="AP34:AQ34"/>
    <mergeCell ref="AB35:AF35"/>
    <mergeCell ref="AG35:AO35"/>
    <mergeCell ref="AP35:AQ35"/>
    <mergeCell ref="A27:B33"/>
    <mergeCell ref="C33:AA33"/>
    <mergeCell ref="AP30:AQ30"/>
    <mergeCell ref="C31:AA31"/>
    <mergeCell ref="AB31:AF31"/>
    <mergeCell ref="AG31:AO31"/>
    <mergeCell ref="AP31:AQ31"/>
    <mergeCell ref="C32:AA32"/>
    <mergeCell ref="AB32:AF32"/>
    <mergeCell ref="AG32:AO32"/>
    <mergeCell ref="AP32:AQ32"/>
    <mergeCell ref="C27:D30"/>
    <mergeCell ref="E27:L29"/>
    <mergeCell ref="E30:AA30"/>
    <mergeCell ref="AB30:AF30"/>
    <mergeCell ref="AG30:AO30"/>
    <mergeCell ref="AP27:AQ27"/>
    <mergeCell ref="M28:AA28"/>
    <mergeCell ref="AB28:AF28"/>
    <mergeCell ref="AG28:AO28"/>
    <mergeCell ref="AP28:AQ28"/>
    <mergeCell ref="M29:AA29"/>
    <mergeCell ref="AB29:AF29"/>
    <mergeCell ref="AG29:AO29"/>
    <mergeCell ref="AP29:AQ29"/>
    <mergeCell ref="M27:AA27"/>
    <mergeCell ref="AB27:AF27"/>
    <mergeCell ref="AG27:AO27"/>
    <mergeCell ref="AP25:AQ25"/>
    <mergeCell ref="C26:AA26"/>
    <mergeCell ref="AB26:AF26"/>
    <mergeCell ref="AG26:AO26"/>
    <mergeCell ref="AP26:AQ26"/>
    <mergeCell ref="C23:AA23"/>
    <mergeCell ref="AB23:AF23"/>
    <mergeCell ref="AG23:AO23"/>
    <mergeCell ref="AP23:AQ23"/>
    <mergeCell ref="A24:B26"/>
    <mergeCell ref="C24:AA24"/>
    <mergeCell ref="AB24:AF24"/>
    <mergeCell ref="AG24:AO24"/>
    <mergeCell ref="AP24:AQ24"/>
    <mergeCell ref="C25:AA25"/>
    <mergeCell ref="AP21:AQ21"/>
    <mergeCell ref="I22:M22"/>
    <mergeCell ref="N22:AA22"/>
    <mergeCell ref="AB22:AF22"/>
    <mergeCell ref="AG22:AO22"/>
    <mergeCell ref="AP22:AQ22"/>
    <mergeCell ref="C20:H22"/>
    <mergeCell ref="I20:M20"/>
    <mergeCell ref="N20:AA20"/>
    <mergeCell ref="AB20:AF20"/>
    <mergeCell ref="AG20:AO20"/>
    <mergeCell ref="AP20:AQ20"/>
    <mergeCell ref="I21:M21"/>
    <mergeCell ref="N21:AA21"/>
    <mergeCell ref="AB21:AF21"/>
    <mergeCell ref="AG21:AO21"/>
    <mergeCell ref="AB25:AF25"/>
    <mergeCell ref="AG25:AO25"/>
    <mergeCell ref="AP11:AQ11"/>
    <mergeCell ref="M12:AA12"/>
    <mergeCell ref="C18:AA18"/>
    <mergeCell ref="AB18:AF18"/>
    <mergeCell ref="AG18:AO18"/>
    <mergeCell ref="AP18:AQ18"/>
    <mergeCell ref="C19:AA19"/>
    <mergeCell ref="AB19:AF19"/>
    <mergeCell ref="AG19:AO19"/>
    <mergeCell ref="AP19:AQ19"/>
    <mergeCell ref="M16:AA16"/>
    <mergeCell ref="AB16:AF16"/>
    <mergeCell ref="AG16:AO16"/>
    <mergeCell ref="AP16:AQ16"/>
    <mergeCell ref="E17:AA17"/>
    <mergeCell ref="AB17:AF17"/>
    <mergeCell ref="AG17:AO17"/>
    <mergeCell ref="AP17:AQ17"/>
    <mergeCell ref="C13:D17"/>
    <mergeCell ref="AG13:AO13"/>
    <mergeCell ref="AP13:AQ13"/>
    <mergeCell ref="E14:L16"/>
    <mergeCell ref="M14:AA14"/>
    <mergeCell ref="E9:AA9"/>
    <mergeCell ref="AB9:AF9"/>
    <mergeCell ref="AG9:AO9"/>
    <mergeCell ref="AP9:AQ9"/>
    <mergeCell ref="AB14:AF14"/>
    <mergeCell ref="AG14:AO14"/>
    <mergeCell ref="AP14:AQ14"/>
    <mergeCell ref="M15:AA15"/>
    <mergeCell ref="AB15:AF15"/>
    <mergeCell ref="AG15:AO15"/>
    <mergeCell ref="AP15:AQ15"/>
    <mergeCell ref="AB12:AF12"/>
    <mergeCell ref="AG12:AO12"/>
    <mergeCell ref="AP12:AQ12"/>
    <mergeCell ref="E13:AA13"/>
    <mergeCell ref="AB13:AF13"/>
    <mergeCell ref="E10:L12"/>
    <mergeCell ref="M10:AA10"/>
    <mergeCell ref="AB10:AF10"/>
    <mergeCell ref="AG10:AO10"/>
    <mergeCell ref="AP10:AQ10"/>
    <mergeCell ref="M11:AA11"/>
    <mergeCell ref="AB11:AF11"/>
    <mergeCell ref="AG11:AO11"/>
    <mergeCell ref="A46:AQ46"/>
    <mergeCell ref="AB6:AF6"/>
    <mergeCell ref="AG6:AO6"/>
    <mergeCell ref="AP6:AQ6"/>
    <mergeCell ref="C7:AA7"/>
    <mergeCell ref="AB7:AF7"/>
    <mergeCell ref="AG7:AO7"/>
    <mergeCell ref="AP7:AQ7"/>
    <mergeCell ref="A4:B8"/>
    <mergeCell ref="C4:AA4"/>
    <mergeCell ref="AB4:AF4"/>
    <mergeCell ref="AG4:AO4"/>
    <mergeCell ref="AP4:AQ4"/>
    <mergeCell ref="C5:AA5"/>
    <mergeCell ref="AB5:AF5"/>
    <mergeCell ref="AG5:AO5"/>
    <mergeCell ref="AP5:AQ5"/>
    <mergeCell ref="C6:AA6"/>
    <mergeCell ref="C8:AA8"/>
    <mergeCell ref="AB8:AF8"/>
    <mergeCell ref="AG8:AO8"/>
    <mergeCell ref="AP8:AQ8"/>
    <mergeCell ref="A9:B23"/>
    <mergeCell ref="C9:D12"/>
  </mergeCells>
  <phoneticPr fontId="7"/>
  <printOptions horizontalCentered="1" verticalCentered="1"/>
  <pageMargins left="0.70866141732283472" right="0.70866141732283472" top="0.74803149606299213" bottom="0.74803149606299213" header="0.31496062992125984" footer="0.31496062992125984"/>
  <pageSetup paperSize="9" scale="85" firstPageNumber="35" orientation="portrait"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4ED97-46A9-42D6-A8E9-45D16EF3C57A}">
  <dimension ref="A1:I46"/>
  <sheetViews>
    <sheetView showWhiteSpace="0" view="pageBreakPreview" zoomScaleNormal="100" zoomScaleSheetLayoutView="100" workbookViewId="0">
      <selection activeCell="M11" sqref="M11"/>
    </sheetView>
  </sheetViews>
  <sheetFormatPr defaultColWidth="9" defaultRowHeight="13"/>
  <cols>
    <col min="1" max="1" width="9" style="9"/>
    <col min="2" max="2" width="11.6328125" style="9" bestFit="1" customWidth="1"/>
    <col min="3" max="3" width="9" style="9" customWidth="1"/>
    <col min="4" max="4" width="10.90625" style="9" customWidth="1"/>
    <col min="5" max="8" width="9" style="9"/>
    <col min="9" max="9" width="10.6328125" style="9" customWidth="1"/>
    <col min="10" max="16384" width="9" style="9"/>
  </cols>
  <sheetData>
    <row r="1" spans="1:9">
      <c r="A1" s="6"/>
      <c r="B1" s="7"/>
      <c r="C1" s="8"/>
    </row>
    <row r="2" spans="1:9">
      <c r="A2" s="148" t="s">
        <v>104</v>
      </c>
      <c r="B2" s="148"/>
      <c r="C2" s="148"/>
    </row>
    <row r="3" spans="1:9">
      <c r="A3" s="10"/>
    </row>
    <row r="4" spans="1:9" s="11" customFormat="1" ht="18.75" customHeight="1">
      <c r="A4" s="149" t="s">
        <v>105</v>
      </c>
      <c r="B4" s="149"/>
      <c r="C4" s="149"/>
      <c r="D4" s="149"/>
      <c r="E4" s="149"/>
      <c r="F4" s="149"/>
      <c r="G4" s="149"/>
      <c r="H4" s="149"/>
      <c r="I4" s="149"/>
    </row>
    <row r="5" spans="1:9" ht="14.25" customHeight="1">
      <c r="A5" s="12"/>
      <c r="B5" s="12"/>
      <c r="C5" s="12"/>
      <c r="D5" s="12"/>
      <c r="E5" s="12"/>
      <c r="F5" s="12"/>
      <c r="G5" s="12"/>
      <c r="H5" s="12"/>
      <c r="I5" s="12"/>
    </row>
    <row r="6" spans="1:9" ht="18.75" customHeight="1">
      <c r="A6" s="148" t="s">
        <v>106</v>
      </c>
      <c r="B6" s="148"/>
      <c r="C6" s="148"/>
      <c r="D6" s="148"/>
      <c r="E6" s="148"/>
      <c r="F6" s="148"/>
      <c r="G6" s="148"/>
      <c r="H6" s="148"/>
      <c r="I6" s="148"/>
    </row>
    <row r="7" spans="1:9" ht="18.75" customHeight="1">
      <c r="A7" s="13"/>
      <c r="B7" s="13"/>
      <c r="C7" s="13"/>
      <c r="D7" s="13"/>
      <c r="E7" s="13"/>
      <c r="F7" s="13"/>
      <c r="G7" s="13"/>
      <c r="H7" s="13"/>
      <c r="I7" s="13"/>
    </row>
    <row r="8" spans="1:9" ht="18.75" customHeight="1">
      <c r="A8" s="148" t="s">
        <v>107</v>
      </c>
      <c r="B8" s="148"/>
      <c r="C8" s="148"/>
      <c r="D8" s="148"/>
      <c r="E8" s="148"/>
      <c r="F8" s="148"/>
      <c r="G8" s="148"/>
      <c r="H8" s="148"/>
      <c r="I8" s="148"/>
    </row>
    <row r="9" spans="1:9" ht="18.75" customHeight="1">
      <c r="A9" s="150" t="s">
        <v>108</v>
      </c>
      <c r="B9" s="151"/>
      <c r="C9" s="14" t="s">
        <v>109</v>
      </c>
      <c r="D9" s="15" t="s">
        <v>110</v>
      </c>
      <c r="E9" s="13"/>
      <c r="F9" s="13"/>
      <c r="G9" s="13"/>
      <c r="H9" s="13"/>
      <c r="I9" s="13"/>
    </row>
    <row r="10" spans="1:9" ht="18.75" customHeight="1">
      <c r="A10" s="146" t="s">
        <v>111</v>
      </c>
      <c r="B10" s="147"/>
      <c r="C10" s="58"/>
      <c r="D10" s="16" t="s">
        <v>112</v>
      </c>
      <c r="E10" s="13" t="s">
        <v>113</v>
      </c>
      <c r="F10" s="13"/>
      <c r="G10" s="13"/>
      <c r="H10" s="13"/>
      <c r="I10" s="13"/>
    </row>
    <row r="11" spans="1:9" ht="18.75" customHeight="1">
      <c r="A11" s="155" t="s">
        <v>114</v>
      </c>
      <c r="B11" s="156"/>
      <c r="C11" s="59"/>
      <c r="D11" s="17" t="s">
        <v>112</v>
      </c>
      <c r="E11" s="13" t="s">
        <v>115</v>
      </c>
      <c r="F11" s="13"/>
      <c r="G11" s="13"/>
      <c r="H11" s="13"/>
      <c r="I11" s="13"/>
    </row>
    <row r="12" spans="1:9" ht="18.75" customHeight="1">
      <c r="A12" s="155" t="s">
        <v>116</v>
      </c>
      <c r="B12" s="156"/>
      <c r="C12" s="59"/>
      <c r="D12" s="17" t="s">
        <v>112</v>
      </c>
      <c r="E12" s="13" t="s">
        <v>117</v>
      </c>
      <c r="F12" s="13"/>
      <c r="G12" s="13"/>
      <c r="H12" s="13"/>
      <c r="I12" s="13"/>
    </row>
    <row r="13" spans="1:9" ht="18.75" customHeight="1">
      <c r="A13" s="155" t="s">
        <v>118</v>
      </c>
      <c r="B13" s="156"/>
      <c r="C13" s="59"/>
      <c r="D13" s="17" t="s">
        <v>112</v>
      </c>
      <c r="E13" s="13" t="s">
        <v>119</v>
      </c>
      <c r="F13" s="13"/>
      <c r="G13" s="13"/>
      <c r="H13" s="13"/>
      <c r="I13" s="13"/>
    </row>
    <row r="14" spans="1:9" ht="18.75" customHeight="1">
      <c r="A14" s="157" t="s">
        <v>120</v>
      </c>
      <c r="B14" s="158"/>
      <c r="C14" s="60"/>
      <c r="D14" s="18" t="s">
        <v>112</v>
      </c>
      <c r="E14" s="13" t="s">
        <v>121</v>
      </c>
      <c r="F14" s="13"/>
      <c r="G14" s="13"/>
      <c r="H14" s="13"/>
      <c r="I14" s="13"/>
    </row>
    <row r="15" spans="1:9" ht="18.75" customHeight="1">
      <c r="A15" s="159" t="s">
        <v>2</v>
      </c>
      <c r="B15" s="160"/>
      <c r="C15" s="19"/>
      <c r="D15" s="20" t="s">
        <v>122</v>
      </c>
      <c r="E15" s="13" t="s">
        <v>123</v>
      </c>
      <c r="F15" s="13"/>
      <c r="G15" s="13"/>
      <c r="H15" s="13"/>
      <c r="I15" s="13"/>
    </row>
    <row r="16" spans="1:9" ht="18.75" customHeight="1">
      <c r="A16" s="13"/>
      <c r="B16" s="13"/>
      <c r="C16" s="13"/>
      <c r="D16" s="13"/>
      <c r="E16" s="13"/>
      <c r="F16" s="13"/>
      <c r="G16" s="13"/>
      <c r="H16" s="13"/>
      <c r="I16" s="13"/>
    </row>
    <row r="17" spans="1:9" ht="18.75" customHeight="1">
      <c r="A17" s="13" t="s">
        <v>124</v>
      </c>
      <c r="B17" s="13"/>
      <c r="C17" s="13"/>
      <c r="D17" s="13"/>
      <c r="E17" s="13"/>
      <c r="F17" s="13"/>
      <c r="G17" s="13"/>
      <c r="H17" s="13"/>
      <c r="I17" s="13"/>
    </row>
    <row r="18" spans="1:9" ht="18.75" customHeight="1">
      <c r="A18" s="21" t="s">
        <v>125</v>
      </c>
      <c r="B18" s="161" t="s">
        <v>109</v>
      </c>
      <c r="C18" s="151"/>
      <c r="D18" s="162" t="s">
        <v>126</v>
      </c>
      <c r="E18" s="161"/>
      <c r="F18" s="161"/>
      <c r="G18" s="161"/>
      <c r="H18" s="151"/>
      <c r="I18" s="13"/>
    </row>
    <row r="19" spans="1:9" ht="18.75" customHeight="1">
      <c r="A19" s="22" t="s">
        <v>4</v>
      </c>
      <c r="B19" s="61"/>
      <c r="C19" s="23" t="s">
        <v>12</v>
      </c>
      <c r="D19" s="163"/>
      <c r="E19" s="164"/>
      <c r="F19" s="164"/>
      <c r="G19" s="164"/>
      <c r="H19" s="165"/>
    </row>
    <row r="20" spans="1:9" ht="18.75" customHeight="1">
      <c r="A20" s="24" t="s">
        <v>5</v>
      </c>
      <c r="B20" s="62"/>
      <c r="C20" s="25" t="s">
        <v>12</v>
      </c>
      <c r="D20" s="152"/>
      <c r="E20" s="153"/>
      <c r="F20" s="153"/>
      <c r="G20" s="153"/>
      <c r="H20" s="154"/>
    </row>
    <row r="21" spans="1:9" ht="18.75" customHeight="1">
      <c r="A21" s="24" t="s">
        <v>6</v>
      </c>
      <c r="B21" s="62"/>
      <c r="C21" s="25" t="s">
        <v>12</v>
      </c>
      <c r="D21" s="152"/>
      <c r="E21" s="153"/>
      <c r="F21" s="153"/>
      <c r="G21" s="153"/>
      <c r="H21" s="154"/>
    </row>
    <row r="22" spans="1:9" ht="18.75" customHeight="1">
      <c r="A22" s="24" t="s">
        <v>7</v>
      </c>
      <c r="B22" s="62"/>
      <c r="C22" s="25" t="s">
        <v>12</v>
      </c>
      <c r="D22" s="152"/>
      <c r="E22" s="153"/>
      <c r="F22" s="153"/>
      <c r="G22" s="153"/>
      <c r="H22" s="154"/>
    </row>
    <row r="23" spans="1:9" ht="18.75" customHeight="1">
      <c r="A23" s="24" t="s">
        <v>127</v>
      </c>
      <c r="B23" s="63"/>
      <c r="C23" s="25" t="s">
        <v>12</v>
      </c>
      <c r="D23" s="152"/>
      <c r="E23" s="153"/>
      <c r="F23" s="153"/>
      <c r="G23" s="153"/>
      <c r="H23" s="154"/>
    </row>
    <row r="24" spans="1:9" ht="18.75" customHeight="1">
      <c r="A24" s="24" t="s">
        <v>128</v>
      </c>
      <c r="B24" s="64"/>
      <c r="C24" s="25" t="s">
        <v>24</v>
      </c>
      <c r="D24" s="170"/>
      <c r="E24" s="153"/>
      <c r="F24" s="153"/>
      <c r="G24" s="153"/>
      <c r="H24" s="154"/>
    </row>
    <row r="25" spans="1:9" ht="18.75" customHeight="1">
      <c r="A25" s="24" t="s">
        <v>129</v>
      </c>
      <c r="B25" s="64"/>
      <c r="C25" s="25" t="s">
        <v>24</v>
      </c>
      <c r="D25" s="170"/>
      <c r="E25" s="153"/>
      <c r="F25" s="153"/>
      <c r="G25" s="153"/>
      <c r="H25" s="154"/>
    </row>
    <row r="26" spans="1:9" ht="18.75" customHeight="1">
      <c r="A26" s="24" t="s">
        <v>130</v>
      </c>
      <c r="B26" s="64"/>
      <c r="C26" s="25" t="s">
        <v>24</v>
      </c>
      <c r="D26" s="170"/>
      <c r="E26" s="153"/>
      <c r="F26" s="153"/>
      <c r="G26" s="153"/>
      <c r="H26" s="154"/>
    </row>
    <row r="27" spans="1:9" ht="18.75" customHeight="1">
      <c r="A27" s="24" t="s">
        <v>131</v>
      </c>
      <c r="B27" s="64"/>
      <c r="C27" s="25" t="s">
        <v>33</v>
      </c>
      <c r="D27" s="170"/>
      <c r="E27" s="153"/>
      <c r="F27" s="153"/>
      <c r="G27" s="153"/>
      <c r="H27" s="154"/>
    </row>
    <row r="28" spans="1:9" ht="18.75" customHeight="1">
      <c r="A28" s="24" t="s">
        <v>132</v>
      </c>
      <c r="B28" s="64"/>
      <c r="C28" s="25" t="s">
        <v>42</v>
      </c>
      <c r="D28" s="170"/>
      <c r="E28" s="153"/>
      <c r="F28" s="153"/>
      <c r="G28" s="153"/>
      <c r="H28" s="154"/>
    </row>
    <row r="29" spans="1:9" ht="18.75" customHeight="1">
      <c r="A29" s="24" t="s">
        <v>133</v>
      </c>
      <c r="B29" s="65"/>
      <c r="C29" s="25" t="s">
        <v>42</v>
      </c>
      <c r="D29" s="152"/>
      <c r="E29" s="153"/>
      <c r="F29" s="153"/>
      <c r="G29" s="153"/>
      <c r="H29" s="154"/>
    </row>
    <row r="30" spans="1:9" ht="18.75" customHeight="1">
      <c r="A30" s="24" t="s">
        <v>134</v>
      </c>
      <c r="B30" s="64"/>
      <c r="C30" s="25" t="s">
        <v>42</v>
      </c>
      <c r="D30" s="170"/>
      <c r="E30" s="153"/>
      <c r="F30" s="153"/>
      <c r="G30" s="153"/>
      <c r="H30" s="154"/>
    </row>
    <row r="31" spans="1:9" ht="18.75" customHeight="1">
      <c r="A31" s="24" t="s">
        <v>135</v>
      </c>
      <c r="B31" s="66"/>
      <c r="C31" s="25" t="s">
        <v>136</v>
      </c>
      <c r="D31" s="170"/>
      <c r="E31" s="153"/>
      <c r="F31" s="153"/>
      <c r="G31" s="153"/>
      <c r="H31" s="154"/>
    </row>
    <row r="32" spans="1:9" ht="18.75" customHeight="1">
      <c r="A32" s="24" t="s">
        <v>137</v>
      </c>
      <c r="B32" s="66"/>
      <c r="C32" s="25" t="s">
        <v>136</v>
      </c>
      <c r="D32" s="170"/>
      <c r="E32" s="153"/>
      <c r="F32" s="153"/>
      <c r="G32" s="153"/>
      <c r="H32" s="154"/>
    </row>
    <row r="33" spans="1:9" ht="18.75" customHeight="1">
      <c r="A33" s="24" t="s">
        <v>138</v>
      </c>
      <c r="B33" s="66"/>
      <c r="C33" s="25" t="s">
        <v>136</v>
      </c>
      <c r="D33" s="170"/>
      <c r="E33" s="153"/>
      <c r="F33" s="153"/>
      <c r="G33" s="153"/>
      <c r="H33" s="154"/>
    </row>
    <row r="34" spans="1:9" ht="18.75" customHeight="1">
      <c r="A34" s="26" t="s">
        <v>103</v>
      </c>
      <c r="B34" s="67"/>
      <c r="C34" s="27" t="s">
        <v>1</v>
      </c>
      <c r="D34" s="171"/>
      <c r="E34" s="172"/>
      <c r="F34" s="172"/>
      <c r="G34" s="172"/>
      <c r="H34" s="173"/>
    </row>
    <row r="35" spans="1:9" s="83" customFormat="1" ht="13.5" customHeight="1">
      <c r="A35" s="81"/>
      <c r="B35" s="82"/>
      <c r="D35" s="84"/>
      <c r="E35" s="84"/>
      <c r="F35" s="84"/>
      <c r="G35" s="84"/>
      <c r="H35" s="84"/>
    </row>
    <row r="36" spans="1:9" s="83" customFormat="1" ht="13.5" customHeight="1">
      <c r="A36" s="81"/>
      <c r="B36" s="82"/>
      <c r="D36" s="84"/>
      <c r="E36" s="84"/>
      <c r="F36" s="84"/>
      <c r="G36" s="84"/>
      <c r="H36" s="84"/>
    </row>
    <row r="37" spans="1:9" s="83" customFormat="1" ht="13.5" customHeight="1">
      <c r="A37" s="81"/>
      <c r="B37" s="85"/>
      <c r="C37" s="85"/>
      <c r="D37" s="85"/>
      <c r="E37" s="85"/>
      <c r="F37" s="85"/>
      <c r="G37" s="85"/>
      <c r="H37" s="85"/>
      <c r="I37" s="85"/>
    </row>
    <row r="38" spans="1:9">
      <c r="A38" s="13"/>
      <c r="B38" s="13"/>
      <c r="C38" s="13"/>
      <c r="D38" s="13"/>
      <c r="E38" s="13"/>
      <c r="F38" s="13"/>
      <c r="G38" s="13"/>
      <c r="H38" s="13"/>
      <c r="I38" s="13"/>
    </row>
    <row r="39" spans="1:9">
      <c r="A39" s="29" t="s">
        <v>139</v>
      </c>
      <c r="B39" s="29"/>
      <c r="C39" s="29"/>
      <c r="D39" s="29"/>
      <c r="E39" s="29"/>
      <c r="F39" s="29"/>
      <c r="G39" s="29"/>
      <c r="H39" s="29"/>
      <c r="I39" s="29"/>
    </row>
    <row r="40" spans="1:9">
      <c r="A40" s="166"/>
      <c r="B40" s="168" t="s">
        <v>140</v>
      </c>
      <c r="C40" s="169"/>
    </row>
    <row r="41" spans="1:9">
      <c r="A41" s="167"/>
      <c r="B41" s="30" t="s">
        <v>141</v>
      </c>
      <c r="C41" s="31" t="s">
        <v>142</v>
      </c>
    </row>
    <row r="42" spans="1:9">
      <c r="A42" s="32" t="s">
        <v>143</v>
      </c>
      <c r="B42" s="68"/>
      <c r="C42" s="69"/>
    </row>
    <row r="43" spans="1:9">
      <c r="A43" s="33" t="s">
        <v>144</v>
      </c>
      <c r="B43" s="70"/>
      <c r="C43" s="71"/>
    </row>
    <row r="44" spans="1:9">
      <c r="A44" s="34" t="s">
        <v>145</v>
      </c>
      <c r="B44" s="72"/>
      <c r="C44" s="73"/>
    </row>
    <row r="45" spans="1:9">
      <c r="A45" s="35" t="s">
        <v>146</v>
      </c>
      <c r="B45" s="74" t="str">
        <f>IF(B44="","",SUM(B42:B44))</f>
        <v/>
      </c>
      <c r="C45" s="74" t="str">
        <f>IF(C44="","",SUM(C42:C44))</f>
        <v/>
      </c>
    </row>
    <row r="46" spans="1:9">
      <c r="C46" s="28"/>
    </row>
  </sheetData>
  <mergeCells count="31">
    <mergeCell ref="A40:A41"/>
    <mergeCell ref="B40:C40"/>
    <mergeCell ref="D24:H24"/>
    <mergeCell ref="D25:H25"/>
    <mergeCell ref="D26:H26"/>
    <mergeCell ref="D27:H27"/>
    <mergeCell ref="D28:H28"/>
    <mergeCell ref="D29:H29"/>
    <mergeCell ref="D30:H30"/>
    <mergeCell ref="D31:H31"/>
    <mergeCell ref="D32:H32"/>
    <mergeCell ref="D33:H33"/>
    <mergeCell ref="D34:H34"/>
    <mergeCell ref="D23:H23"/>
    <mergeCell ref="A11:B11"/>
    <mergeCell ref="A12:B12"/>
    <mergeCell ref="A13:B13"/>
    <mergeCell ref="A14:B14"/>
    <mergeCell ref="A15:B15"/>
    <mergeCell ref="B18:C18"/>
    <mergeCell ref="D18:H18"/>
    <mergeCell ref="D19:H19"/>
    <mergeCell ref="D20:H20"/>
    <mergeCell ref="D21:H21"/>
    <mergeCell ref="D22:H22"/>
    <mergeCell ref="A10:B10"/>
    <mergeCell ref="A2:C2"/>
    <mergeCell ref="A4:I4"/>
    <mergeCell ref="A6:I6"/>
    <mergeCell ref="A8:I8"/>
    <mergeCell ref="A9:B9"/>
  </mergeCells>
  <phoneticPr fontId="7"/>
  <pageMargins left="0.9055118110236221" right="0.51181102362204722" top="0.74803149606299213" bottom="0.74803149606299213" header="0.31496062992125984" footer="0.31496062992125984"/>
  <pageSetup paperSize="9" scale="9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63C80-0EF4-48BC-94F7-D9E5603E5CCD}">
  <dimension ref="A1:J30"/>
  <sheetViews>
    <sheetView view="pageBreakPreview" zoomScaleNormal="100" zoomScaleSheetLayoutView="100" workbookViewId="0">
      <selection activeCell="B6" sqref="B6"/>
    </sheetView>
  </sheetViews>
  <sheetFormatPr defaultColWidth="9" defaultRowHeight="13"/>
  <cols>
    <col min="1" max="1" width="6.7265625" style="38" customWidth="1"/>
    <col min="2" max="10" width="10.6328125" style="38" customWidth="1"/>
    <col min="11" max="14" width="9" style="38"/>
    <col min="15" max="15" width="7.453125" style="38" customWidth="1"/>
    <col min="16" max="16384" width="9" style="38"/>
  </cols>
  <sheetData>
    <row r="1" spans="1:10" s="37" customFormat="1" ht="17.25" customHeight="1">
      <c r="A1" s="36" t="s">
        <v>147</v>
      </c>
    </row>
    <row r="2" spans="1:10" ht="18" customHeight="1">
      <c r="A2" s="174" t="s">
        <v>148</v>
      </c>
      <c r="B2" s="177" t="s">
        <v>149</v>
      </c>
      <c r="C2" s="178"/>
      <c r="D2" s="179"/>
      <c r="E2" s="177" t="s">
        <v>150</v>
      </c>
      <c r="F2" s="178"/>
      <c r="G2" s="179"/>
      <c r="H2" s="177" t="s">
        <v>151</v>
      </c>
      <c r="I2" s="178"/>
      <c r="J2" s="179"/>
    </row>
    <row r="3" spans="1:10" ht="18" customHeight="1">
      <c r="A3" s="175"/>
      <c r="B3" s="39" t="s">
        <v>152</v>
      </c>
      <c r="C3" s="180" t="s">
        <v>153</v>
      </c>
      <c r="D3" s="181"/>
      <c r="E3" s="39" t="s">
        <v>152</v>
      </c>
      <c r="F3" s="180" t="s">
        <v>153</v>
      </c>
      <c r="G3" s="181"/>
      <c r="H3" s="39" t="s">
        <v>152</v>
      </c>
      <c r="I3" s="180" t="s">
        <v>153</v>
      </c>
      <c r="J3" s="181"/>
    </row>
    <row r="4" spans="1:10" ht="18" customHeight="1">
      <c r="A4" s="175"/>
      <c r="B4" s="39" t="s">
        <v>154</v>
      </c>
      <c r="C4" s="86" t="s">
        <v>155</v>
      </c>
      <c r="D4" s="87" t="s">
        <v>156</v>
      </c>
      <c r="E4" s="39" t="s">
        <v>154</v>
      </c>
      <c r="F4" s="86" t="s">
        <v>157</v>
      </c>
      <c r="G4" s="87" t="s">
        <v>156</v>
      </c>
      <c r="H4" s="39" t="s">
        <v>154</v>
      </c>
      <c r="I4" s="86" t="s">
        <v>157</v>
      </c>
      <c r="J4" s="87" t="s">
        <v>156</v>
      </c>
    </row>
    <row r="5" spans="1:10">
      <c r="A5" s="176"/>
      <c r="B5" s="40" t="s">
        <v>158</v>
      </c>
      <c r="C5" s="41" t="s">
        <v>158</v>
      </c>
      <c r="D5" s="42" t="s">
        <v>158</v>
      </c>
      <c r="E5" s="40" t="s">
        <v>158</v>
      </c>
      <c r="F5" s="41" t="s">
        <v>158</v>
      </c>
      <c r="G5" s="42" t="s">
        <v>158</v>
      </c>
      <c r="H5" s="40" t="s">
        <v>158</v>
      </c>
      <c r="I5" s="41" t="s">
        <v>158</v>
      </c>
      <c r="J5" s="42" t="s">
        <v>158</v>
      </c>
    </row>
    <row r="6" spans="1:10" ht="17.25" customHeight="1">
      <c r="A6" s="43">
        <v>0</v>
      </c>
      <c r="B6" s="88"/>
      <c r="C6" s="89"/>
      <c r="D6" s="44" t="str">
        <f>IF(C6="","",B6-C6)</f>
        <v/>
      </c>
      <c r="E6" s="88"/>
      <c r="F6" s="89"/>
      <c r="G6" s="44" t="str">
        <f>IF(F6="","",E6-F6)</f>
        <v/>
      </c>
      <c r="H6" s="88"/>
      <c r="I6" s="89"/>
      <c r="J6" s="44" t="str">
        <f>IF(I6="","",H6-I6)</f>
        <v/>
      </c>
    </row>
    <row r="7" spans="1:10" ht="17.25" customHeight="1">
      <c r="A7" s="45">
        <v>1</v>
      </c>
      <c r="B7" s="90"/>
      <c r="C7" s="91"/>
      <c r="D7" s="46" t="str">
        <f>IF(C7="","",B7-C7)</f>
        <v/>
      </c>
      <c r="E7" s="90"/>
      <c r="F7" s="91"/>
      <c r="G7" s="44" t="str">
        <f t="shared" ref="G7:G28" si="0">IF(F7="","",E7-F7)</f>
        <v/>
      </c>
      <c r="H7" s="90"/>
      <c r="I7" s="91"/>
      <c r="J7" s="44" t="str">
        <f t="shared" ref="J7:J29" si="1">IF(I7="","",H7-I7)</f>
        <v/>
      </c>
    </row>
    <row r="8" spans="1:10" ht="17.25" customHeight="1">
      <c r="A8" s="45">
        <v>2</v>
      </c>
      <c r="B8" s="90"/>
      <c r="C8" s="91"/>
      <c r="D8" s="46" t="str">
        <f t="shared" ref="D8:D29" si="2">IF(C8="","",B8-C8)</f>
        <v/>
      </c>
      <c r="E8" s="90"/>
      <c r="F8" s="91"/>
      <c r="G8" s="44" t="str">
        <f t="shared" si="0"/>
        <v/>
      </c>
      <c r="H8" s="90"/>
      <c r="I8" s="91"/>
      <c r="J8" s="44" t="str">
        <f t="shared" si="1"/>
        <v/>
      </c>
    </row>
    <row r="9" spans="1:10" ht="17.25" customHeight="1">
      <c r="A9" s="45">
        <v>3</v>
      </c>
      <c r="B9" s="90"/>
      <c r="C9" s="91"/>
      <c r="D9" s="46" t="str">
        <f t="shared" si="2"/>
        <v/>
      </c>
      <c r="E9" s="90"/>
      <c r="F9" s="91"/>
      <c r="G9" s="44" t="str">
        <f t="shared" si="0"/>
        <v/>
      </c>
      <c r="H9" s="90"/>
      <c r="I9" s="91"/>
      <c r="J9" s="44" t="str">
        <f t="shared" si="1"/>
        <v/>
      </c>
    </row>
    <row r="10" spans="1:10" ht="17.25" customHeight="1">
      <c r="A10" s="45">
        <v>4</v>
      </c>
      <c r="B10" s="90"/>
      <c r="C10" s="91"/>
      <c r="D10" s="46" t="str">
        <f t="shared" si="2"/>
        <v/>
      </c>
      <c r="E10" s="90"/>
      <c r="F10" s="91"/>
      <c r="G10" s="44" t="str">
        <f t="shared" si="0"/>
        <v/>
      </c>
      <c r="H10" s="90"/>
      <c r="I10" s="91"/>
      <c r="J10" s="44" t="str">
        <f t="shared" si="1"/>
        <v/>
      </c>
    </row>
    <row r="11" spans="1:10" ht="17.25" customHeight="1">
      <c r="A11" s="45">
        <v>5</v>
      </c>
      <c r="B11" s="90"/>
      <c r="C11" s="91"/>
      <c r="D11" s="46" t="str">
        <f t="shared" si="2"/>
        <v/>
      </c>
      <c r="E11" s="90"/>
      <c r="F11" s="91"/>
      <c r="G11" s="44" t="str">
        <f t="shared" si="0"/>
        <v/>
      </c>
      <c r="H11" s="90"/>
      <c r="I11" s="91"/>
      <c r="J11" s="44" t="str">
        <f t="shared" si="1"/>
        <v/>
      </c>
    </row>
    <row r="12" spans="1:10" ht="17.25" customHeight="1">
      <c r="A12" s="45">
        <v>6</v>
      </c>
      <c r="B12" s="90"/>
      <c r="C12" s="91"/>
      <c r="D12" s="46" t="str">
        <f t="shared" si="2"/>
        <v/>
      </c>
      <c r="E12" s="90"/>
      <c r="F12" s="91"/>
      <c r="G12" s="44" t="str">
        <f t="shared" si="0"/>
        <v/>
      </c>
      <c r="H12" s="90"/>
      <c r="I12" s="91"/>
      <c r="J12" s="44" t="str">
        <f t="shared" si="1"/>
        <v/>
      </c>
    </row>
    <row r="13" spans="1:10" ht="17.25" customHeight="1">
      <c r="A13" s="45">
        <v>7</v>
      </c>
      <c r="B13" s="90"/>
      <c r="C13" s="91"/>
      <c r="D13" s="46" t="str">
        <f t="shared" si="2"/>
        <v/>
      </c>
      <c r="E13" s="90"/>
      <c r="F13" s="91"/>
      <c r="G13" s="44" t="str">
        <f t="shared" si="0"/>
        <v/>
      </c>
      <c r="H13" s="90"/>
      <c r="I13" s="91"/>
      <c r="J13" s="44" t="str">
        <f t="shared" si="1"/>
        <v/>
      </c>
    </row>
    <row r="14" spans="1:10" ht="17.25" customHeight="1">
      <c r="A14" s="45">
        <v>8</v>
      </c>
      <c r="B14" s="90"/>
      <c r="C14" s="91"/>
      <c r="D14" s="46" t="str">
        <f t="shared" si="2"/>
        <v/>
      </c>
      <c r="E14" s="90"/>
      <c r="F14" s="91"/>
      <c r="G14" s="44" t="str">
        <f t="shared" si="0"/>
        <v/>
      </c>
      <c r="H14" s="90"/>
      <c r="I14" s="91"/>
      <c r="J14" s="44" t="str">
        <f t="shared" si="1"/>
        <v/>
      </c>
    </row>
    <row r="15" spans="1:10" ht="17.25" customHeight="1">
      <c r="A15" s="45">
        <v>9</v>
      </c>
      <c r="B15" s="90"/>
      <c r="C15" s="91"/>
      <c r="D15" s="46" t="str">
        <f t="shared" si="2"/>
        <v/>
      </c>
      <c r="E15" s="90"/>
      <c r="F15" s="91"/>
      <c r="G15" s="44" t="str">
        <f t="shared" si="0"/>
        <v/>
      </c>
      <c r="H15" s="90"/>
      <c r="I15" s="91"/>
      <c r="J15" s="44" t="str">
        <f t="shared" si="1"/>
        <v/>
      </c>
    </row>
    <row r="16" spans="1:10" ht="17.25" customHeight="1">
      <c r="A16" s="45">
        <v>10</v>
      </c>
      <c r="B16" s="90"/>
      <c r="C16" s="91"/>
      <c r="D16" s="46" t="str">
        <f t="shared" si="2"/>
        <v/>
      </c>
      <c r="E16" s="90"/>
      <c r="F16" s="91"/>
      <c r="G16" s="44" t="str">
        <f t="shared" si="0"/>
        <v/>
      </c>
      <c r="H16" s="90"/>
      <c r="I16" s="91"/>
      <c r="J16" s="44" t="str">
        <f t="shared" si="1"/>
        <v/>
      </c>
    </row>
    <row r="17" spans="1:10" ht="17.25" customHeight="1">
      <c r="A17" s="45">
        <v>11</v>
      </c>
      <c r="B17" s="90"/>
      <c r="C17" s="91"/>
      <c r="D17" s="46" t="str">
        <f t="shared" si="2"/>
        <v/>
      </c>
      <c r="E17" s="90"/>
      <c r="F17" s="91"/>
      <c r="G17" s="44" t="str">
        <f t="shared" si="0"/>
        <v/>
      </c>
      <c r="H17" s="90"/>
      <c r="I17" s="91"/>
      <c r="J17" s="44" t="str">
        <f t="shared" si="1"/>
        <v/>
      </c>
    </row>
    <row r="18" spans="1:10" ht="17.25" customHeight="1">
      <c r="A18" s="45">
        <v>12</v>
      </c>
      <c r="B18" s="90"/>
      <c r="C18" s="91"/>
      <c r="D18" s="46" t="str">
        <f t="shared" si="2"/>
        <v/>
      </c>
      <c r="E18" s="90"/>
      <c r="F18" s="91"/>
      <c r="G18" s="44" t="str">
        <f t="shared" si="0"/>
        <v/>
      </c>
      <c r="H18" s="90"/>
      <c r="I18" s="91"/>
      <c r="J18" s="44" t="str">
        <f t="shared" si="1"/>
        <v/>
      </c>
    </row>
    <row r="19" spans="1:10" ht="17.25" customHeight="1">
      <c r="A19" s="45">
        <v>13</v>
      </c>
      <c r="B19" s="90"/>
      <c r="C19" s="91"/>
      <c r="D19" s="46" t="str">
        <f t="shared" si="2"/>
        <v/>
      </c>
      <c r="E19" s="90"/>
      <c r="F19" s="91"/>
      <c r="G19" s="44" t="str">
        <f t="shared" si="0"/>
        <v/>
      </c>
      <c r="H19" s="90"/>
      <c r="I19" s="91"/>
      <c r="J19" s="44" t="str">
        <f t="shared" si="1"/>
        <v/>
      </c>
    </row>
    <row r="20" spans="1:10" ht="17.25" customHeight="1">
      <c r="A20" s="45">
        <v>14</v>
      </c>
      <c r="B20" s="90"/>
      <c r="C20" s="91"/>
      <c r="D20" s="46" t="str">
        <f t="shared" si="2"/>
        <v/>
      </c>
      <c r="E20" s="90"/>
      <c r="F20" s="91"/>
      <c r="G20" s="44" t="str">
        <f t="shared" si="0"/>
        <v/>
      </c>
      <c r="H20" s="90"/>
      <c r="I20" s="91"/>
      <c r="J20" s="44" t="str">
        <f t="shared" si="1"/>
        <v/>
      </c>
    </row>
    <row r="21" spans="1:10" ht="17.25" customHeight="1">
      <c r="A21" s="45">
        <v>15</v>
      </c>
      <c r="B21" s="90"/>
      <c r="C21" s="91"/>
      <c r="D21" s="46" t="str">
        <f t="shared" si="2"/>
        <v/>
      </c>
      <c r="E21" s="90"/>
      <c r="F21" s="91"/>
      <c r="G21" s="44" t="str">
        <f t="shared" si="0"/>
        <v/>
      </c>
      <c r="H21" s="90"/>
      <c r="I21" s="91"/>
      <c r="J21" s="44" t="str">
        <f t="shared" si="1"/>
        <v/>
      </c>
    </row>
    <row r="22" spans="1:10" ht="17.25" customHeight="1">
      <c r="A22" s="45">
        <v>16</v>
      </c>
      <c r="B22" s="90"/>
      <c r="C22" s="91"/>
      <c r="D22" s="46" t="str">
        <f t="shared" si="2"/>
        <v/>
      </c>
      <c r="E22" s="90"/>
      <c r="F22" s="91"/>
      <c r="G22" s="44" t="str">
        <f t="shared" si="0"/>
        <v/>
      </c>
      <c r="H22" s="90"/>
      <c r="I22" s="91"/>
      <c r="J22" s="44" t="str">
        <f t="shared" si="1"/>
        <v/>
      </c>
    </row>
    <row r="23" spans="1:10" ht="17.25" customHeight="1">
      <c r="A23" s="45">
        <v>17</v>
      </c>
      <c r="B23" s="90"/>
      <c r="C23" s="91"/>
      <c r="D23" s="46" t="str">
        <f t="shared" si="2"/>
        <v/>
      </c>
      <c r="E23" s="90"/>
      <c r="F23" s="91"/>
      <c r="G23" s="44" t="str">
        <f t="shared" si="0"/>
        <v/>
      </c>
      <c r="H23" s="90"/>
      <c r="I23" s="91"/>
      <c r="J23" s="44" t="str">
        <f t="shared" si="1"/>
        <v/>
      </c>
    </row>
    <row r="24" spans="1:10" ht="17.25" customHeight="1">
      <c r="A24" s="45">
        <v>18</v>
      </c>
      <c r="B24" s="90"/>
      <c r="C24" s="91"/>
      <c r="D24" s="46" t="str">
        <f t="shared" si="2"/>
        <v/>
      </c>
      <c r="E24" s="90"/>
      <c r="F24" s="91"/>
      <c r="G24" s="44" t="str">
        <f t="shared" si="0"/>
        <v/>
      </c>
      <c r="H24" s="90"/>
      <c r="I24" s="91"/>
      <c r="J24" s="44" t="str">
        <f t="shared" si="1"/>
        <v/>
      </c>
    </row>
    <row r="25" spans="1:10" ht="17.25" customHeight="1">
      <c r="A25" s="45">
        <v>19</v>
      </c>
      <c r="B25" s="90"/>
      <c r="C25" s="91"/>
      <c r="D25" s="46" t="str">
        <f t="shared" si="2"/>
        <v/>
      </c>
      <c r="E25" s="90"/>
      <c r="F25" s="91"/>
      <c r="G25" s="44" t="str">
        <f t="shared" si="0"/>
        <v/>
      </c>
      <c r="H25" s="90"/>
      <c r="I25" s="91"/>
      <c r="J25" s="44" t="str">
        <f t="shared" si="1"/>
        <v/>
      </c>
    </row>
    <row r="26" spans="1:10" ht="17.25" customHeight="1">
      <c r="A26" s="45">
        <v>20</v>
      </c>
      <c r="B26" s="90"/>
      <c r="C26" s="91"/>
      <c r="D26" s="46" t="str">
        <f t="shared" si="2"/>
        <v/>
      </c>
      <c r="E26" s="90"/>
      <c r="F26" s="91"/>
      <c r="G26" s="44" t="str">
        <f t="shared" si="0"/>
        <v/>
      </c>
      <c r="H26" s="90"/>
      <c r="I26" s="91"/>
      <c r="J26" s="44" t="str">
        <f t="shared" si="1"/>
        <v/>
      </c>
    </row>
    <row r="27" spans="1:10" ht="17.25" customHeight="1">
      <c r="A27" s="45">
        <v>21</v>
      </c>
      <c r="B27" s="90"/>
      <c r="C27" s="91"/>
      <c r="D27" s="46" t="str">
        <f t="shared" si="2"/>
        <v/>
      </c>
      <c r="E27" s="90"/>
      <c r="F27" s="91"/>
      <c r="G27" s="44" t="str">
        <f t="shared" si="0"/>
        <v/>
      </c>
      <c r="H27" s="90"/>
      <c r="I27" s="91"/>
      <c r="J27" s="44" t="str">
        <f t="shared" si="1"/>
        <v/>
      </c>
    </row>
    <row r="28" spans="1:10" ht="17.25" customHeight="1">
      <c r="A28" s="45">
        <v>22</v>
      </c>
      <c r="B28" s="90"/>
      <c r="C28" s="91"/>
      <c r="D28" s="46" t="str">
        <f t="shared" si="2"/>
        <v/>
      </c>
      <c r="E28" s="90"/>
      <c r="F28" s="91"/>
      <c r="G28" s="44" t="str">
        <f t="shared" si="0"/>
        <v/>
      </c>
      <c r="H28" s="90"/>
      <c r="I28" s="91"/>
      <c r="J28" s="44" t="str">
        <f t="shared" si="1"/>
        <v/>
      </c>
    </row>
    <row r="29" spans="1:10" ht="17.25" customHeight="1">
      <c r="A29" s="47">
        <v>23</v>
      </c>
      <c r="B29" s="92"/>
      <c r="C29" s="93"/>
      <c r="D29" s="48" t="str">
        <f t="shared" si="2"/>
        <v/>
      </c>
      <c r="E29" s="92"/>
      <c r="F29" s="93"/>
      <c r="G29" s="49" t="str">
        <f>IF(F29="","",E29-F29)</f>
        <v/>
      </c>
      <c r="H29" s="92"/>
      <c r="I29" s="93"/>
      <c r="J29" s="49" t="str">
        <f t="shared" si="1"/>
        <v/>
      </c>
    </row>
    <row r="30" spans="1:10" ht="16.5" customHeight="1">
      <c r="A30" s="50" t="s">
        <v>169</v>
      </c>
      <c r="B30" s="51" t="str">
        <f>IF(B29="","",SUM(B6:B29))</f>
        <v/>
      </c>
      <c r="C30" s="52" t="str">
        <f>IF(C29="","",SUM(C6:C29))</f>
        <v/>
      </c>
      <c r="D30" s="53" t="str">
        <f t="shared" ref="D30:J30" si="3">IF(D29="","",SUM(D6:D29))</f>
        <v/>
      </c>
      <c r="E30" s="54" t="str">
        <f t="shared" si="3"/>
        <v/>
      </c>
      <c r="F30" s="52" t="str">
        <f t="shared" si="3"/>
        <v/>
      </c>
      <c r="G30" s="53" t="str">
        <f t="shared" si="3"/>
        <v/>
      </c>
      <c r="H30" s="54" t="str">
        <f t="shared" si="3"/>
        <v/>
      </c>
      <c r="I30" s="52" t="str">
        <f t="shared" si="3"/>
        <v/>
      </c>
      <c r="J30" s="53" t="str">
        <f t="shared" si="3"/>
        <v/>
      </c>
    </row>
  </sheetData>
  <mergeCells count="7">
    <mergeCell ref="A2:A5"/>
    <mergeCell ref="B2:D2"/>
    <mergeCell ref="E2:G2"/>
    <mergeCell ref="H2:J2"/>
    <mergeCell ref="C3:D3"/>
    <mergeCell ref="F3:G3"/>
    <mergeCell ref="I3:J3"/>
  </mergeCells>
  <phoneticPr fontId="7"/>
  <printOptions horizontalCentered="1" verticalCentered="1"/>
  <pageMargins left="0.70866141732283472" right="0.70866141732283472" top="0.74803149606299213" bottom="0.74803149606299213" header="0.31496062992125984" footer="0.31496062992125984"/>
  <pageSetup paperSize="9" scale="9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12337-43F2-46DE-8C40-384178D9FA64}">
  <dimension ref="A1:J30"/>
  <sheetViews>
    <sheetView view="pageBreakPreview" zoomScaleNormal="100" zoomScaleSheetLayoutView="100" workbookViewId="0">
      <selection activeCell="Q7" sqref="Q7"/>
    </sheetView>
  </sheetViews>
  <sheetFormatPr defaultColWidth="9" defaultRowHeight="13"/>
  <cols>
    <col min="1" max="1" width="6.7265625" style="38" customWidth="1"/>
    <col min="2" max="10" width="10.6328125" style="38" customWidth="1"/>
    <col min="11" max="14" width="9" style="38"/>
    <col min="15" max="15" width="7.453125" style="38" customWidth="1"/>
    <col min="16" max="16384" width="9" style="38"/>
  </cols>
  <sheetData>
    <row r="1" spans="1:10" s="37" customFormat="1" ht="17.25" customHeight="1">
      <c r="A1" s="36" t="s">
        <v>160</v>
      </c>
    </row>
    <row r="2" spans="1:10" ht="18" customHeight="1">
      <c r="A2" s="174" t="s">
        <v>148</v>
      </c>
      <c r="B2" s="182" t="s">
        <v>161</v>
      </c>
      <c r="C2" s="178"/>
      <c r="D2" s="179"/>
      <c r="E2" s="182" t="s">
        <v>162</v>
      </c>
      <c r="F2" s="178"/>
      <c r="G2" s="179"/>
      <c r="H2" s="182" t="s">
        <v>163</v>
      </c>
      <c r="I2" s="178"/>
      <c r="J2" s="179"/>
    </row>
    <row r="3" spans="1:10" ht="18" customHeight="1">
      <c r="A3" s="175"/>
      <c r="B3" s="39" t="s">
        <v>152</v>
      </c>
      <c r="C3" s="180" t="s">
        <v>153</v>
      </c>
      <c r="D3" s="181"/>
      <c r="E3" s="39" t="s">
        <v>152</v>
      </c>
      <c r="F3" s="180" t="s">
        <v>153</v>
      </c>
      <c r="G3" s="181"/>
      <c r="H3" s="39" t="s">
        <v>152</v>
      </c>
      <c r="I3" s="180" t="s">
        <v>153</v>
      </c>
      <c r="J3" s="181"/>
    </row>
    <row r="4" spans="1:10" ht="18" customHeight="1">
      <c r="A4" s="175"/>
      <c r="B4" s="55" t="s">
        <v>164</v>
      </c>
      <c r="C4" s="56" t="s">
        <v>164</v>
      </c>
      <c r="D4" s="57" t="s">
        <v>165</v>
      </c>
      <c r="E4" s="55" t="s">
        <v>164</v>
      </c>
      <c r="F4" s="56" t="s">
        <v>164</v>
      </c>
      <c r="G4" s="57" t="s">
        <v>165</v>
      </c>
      <c r="H4" s="55" t="s">
        <v>164</v>
      </c>
      <c r="I4" s="56" t="s">
        <v>164</v>
      </c>
      <c r="J4" s="57" t="s">
        <v>165</v>
      </c>
    </row>
    <row r="5" spans="1:10">
      <c r="A5" s="176"/>
      <c r="B5" s="40" t="s">
        <v>158</v>
      </c>
      <c r="C5" s="41" t="s">
        <v>158</v>
      </c>
      <c r="D5" s="42" t="s">
        <v>158</v>
      </c>
      <c r="E5" s="40" t="s">
        <v>158</v>
      </c>
      <c r="F5" s="41" t="s">
        <v>158</v>
      </c>
      <c r="G5" s="42" t="s">
        <v>158</v>
      </c>
      <c r="H5" s="40" t="s">
        <v>158</v>
      </c>
      <c r="I5" s="41" t="s">
        <v>158</v>
      </c>
      <c r="J5" s="42" t="s">
        <v>158</v>
      </c>
    </row>
    <row r="6" spans="1:10" ht="17.25" customHeight="1">
      <c r="A6" s="43">
        <v>0</v>
      </c>
      <c r="B6" s="75"/>
      <c r="C6" s="76"/>
      <c r="D6" s="44" t="str">
        <f>IF(C6="","",B6-C6)</f>
        <v/>
      </c>
      <c r="E6" s="75"/>
      <c r="F6" s="76"/>
      <c r="G6" s="44" t="str">
        <f>IF(F6="","",E6-F6)</f>
        <v/>
      </c>
      <c r="H6" s="75"/>
      <c r="I6" s="76"/>
      <c r="J6" s="44" t="str">
        <f>IF(I6="","",H6-I6)</f>
        <v/>
      </c>
    </row>
    <row r="7" spans="1:10" ht="17.25" customHeight="1">
      <c r="A7" s="45">
        <v>1</v>
      </c>
      <c r="B7" s="77"/>
      <c r="C7" s="78"/>
      <c r="D7" s="46" t="str">
        <f>IF(C7="","",B7-C7)</f>
        <v/>
      </c>
      <c r="E7" s="77"/>
      <c r="F7" s="78"/>
      <c r="G7" s="44" t="str">
        <f t="shared" ref="G7:G28" si="0">IF(F7="","",E7-F7)</f>
        <v/>
      </c>
      <c r="H7" s="77"/>
      <c r="I7" s="78"/>
      <c r="J7" s="44" t="str">
        <f t="shared" ref="J7:J29" si="1">IF(I7="","",H7-I7)</f>
        <v/>
      </c>
    </row>
    <row r="8" spans="1:10" ht="17.25" customHeight="1">
      <c r="A8" s="45">
        <v>2</v>
      </c>
      <c r="B8" s="77"/>
      <c r="C8" s="78"/>
      <c r="D8" s="46" t="str">
        <f t="shared" ref="D8:D29" si="2">IF(C8="","",B8-C8)</f>
        <v/>
      </c>
      <c r="E8" s="77"/>
      <c r="F8" s="78"/>
      <c r="G8" s="44" t="str">
        <f t="shared" si="0"/>
        <v/>
      </c>
      <c r="H8" s="77"/>
      <c r="I8" s="78"/>
      <c r="J8" s="44" t="str">
        <f t="shared" si="1"/>
        <v/>
      </c>
    </row>
    <row r="9" spans="1:10" ht="17.25" customHeight="1">
      <c r="A9" s="45">
        <v>3</v>
      </c>
      <c r="B9" s="77"/>
      <c r="C9" s="78"/>
      <c r="D9" s="46" t="str">
        <f t="shared" si="2"/>
        <v/>
      </c>
      <c r="E9" s="77"/>
      <c r="F9" s="78"/>
      <c r="G9" s="44" t="str">
        <f t="shared" si="0"/>
        <v/>
      </c>
      <c r="H9" s="77"/>
      <c r="I9" s="78"/>
      <c r="J9" s="44" t="str">
        <f t="shared" si="1"/>
        <v/>
      </c>
    </row>
    <row r="10" spans="1:10" ht="17.25" customHeight="1">
      <c r="A10" s="45">
        <v>4</v>
      </c>
      <c r="B10" s="77"/>
      <c r="C10" s="78"/>
      <c r="D10" s="46" t="str">
        <f t="shared" si="2"/>
        <v/>
      </c>
      <c r="E10" s="77"/>
      <c r="F10" s="78"/>
      <c r="G10" s="44" t="str">
        <f t="shared" si="0"/>
        <v/>
      </c>
      <c r="H10" s="77"/>
      <c r="I10" s="78"/>
      <c r="J10" s="44" t="str">
        <f t="shared" si="1"/>
        <v/>
      </c>
    </row>
    <row r="11" spans="1:10" ht="17.25" customHeight="1">
      <c r="A11" s="45">
        <v>5</v>
      </c>
      <c r="B11" s="77"/>
      <c r="C11" s="78"/>
      <c r="D11" s="46" t="str">
        <f t="shared" si="2"/>
        <v/>
      </c>
      <c r="E11" s="77"/>
      <c r="F11" s="78"/>
      <c r="G11" s="44" t="str">
        <f t="shared" si="0"/>
        <v/>
      </c>
      <c r="H11" s="77"/>
      <c r="I11" s="78"/>
      <c r="J11" s="44" t="str">
        <f t="shared" si="1"/>
        <v/>
      </c>
    </row>
    <row r="12" spans="1:10" ht="17.25" customHeight="1">
      <c r="A12" s="45">
        <v>6</v>
      </c>
      <c r="B12" s="77"/>
      <c r="C12" s="78"/>
      <c r="D12" s="46" t="str">
        <f t="shared" si="2"/>
        <v/>
      </c>
      <c r="E12" s="77"/>
      <c r="F12" s="78"/>
      <c r="G12" s="44" t="str">
        <f t="shared" si="0"/>
        <v/>
      </c>
      <c r="H12" s="77"/>
      <c r="I12" s="78"/>
      <c r="J12" s="44" t="str">
        <f t="shared" si="1"/>
        <v/>
      </c>
    </row>
    <row r="13" spans="1:10" ht="17.25" customHeight="1">
      <c r="A13" s="45">
        <v>7</v>
      </c>
      <c r="B13" s="77"/>
      <c r="C13" s="78"/>
      <c r="D13" s="46" t="str">
        <f t="shared" si="2"/>
        <v/>
      </c>
      <c r="E13" s="77"/>
      <c r="F13" s="78"/>
      <c r="G13" s="44" t="str">
        <f t="shared" si="0"/>
        <v/>
      </c>
      <c r="H13" s="77"/>
      <c r="I13" s="78"/>
      <c r="J13" s="44" t="str">
        <f t="shared" si="1"/>
        <v/>
      </c>
    </row>
    <row r="14" spans="1:10" ht="17.25" customHeight="1">
      <c r="A14" s="45">
        <v>8</v>
      </c>
      <c r="B14" s="77"/>
      <c r="C14" s="78"/>
      <c r="D14" s="46" t="str">
        <f t="shared" si="2"/>
        <v/>
      </c>
      <c r="E14" s="77"/>
      <c r="F14" s="78"/>
      <c r="G14" s="44" t="str">
        <f t="shared" si="0"/>
        <v/>
      </c>
      <c r="H14" s="77"/>
      <c r="I14" s="78"/>
      <c r="J14" s="44" t="str">
        <f t="shared" si="1"/>
        <v/>
      </c>
    </row>
    <row r="15" spans="1:10" ht="17.25" customHeight="1">
      <c r="A15" s="45">
        <v>9</v>
      </c>
      <c r="B15" s="77"/>
      <c r="C15" s="78"/>
      <c r="D15" s="46" t="str">
        <f t="shared" si="2"/>
        <v/>
      </c>
      <c r="E15" s="77"/>
      <c r="F15" s="78"/>
      <c r="G15" s="44" t="str">
        <f t="shared" si="0"/>
        <v/>
      </c>
      <c r="H15" s="77"/>
      <c r="I15" s="78"/>
      <c r="J15" s="44" t="str">
        <f t="shared" si="1"/>
        <v/>
      </c>
    </row>
    <row r="16" spans="1:10" ht="17.25" customHeight="1">
      <c r="A16" s="45">
        <v>10</v>
      </c>
      <c r="B16" s="77"/>
      <c r="C16" s="78"/>
      <c r="D16" s="46" t="str">
        <f t="shared" si="2"/>
        <v/>
      </c>
      <c r="E16" s="77"/>
      <c r="F16" s="78"/>
      <c r="G16" s="44" t="str">
        <f t="shared" si="0"/>
        <v/>
      </c>
      <c r="H16" s="77"/>
      <c r="I16" s="78"/>
      <c r="J16" s="44" t="str">
        <f t="shared" si="1"/>
        <v/>
      </c>
    </row>
    <row r="17" spans="1:10" ht="17.25" customHeight="1">
      <c r="A17" s="45">
        <v>11</v>
      </c>
      <c r="B17" s="77"/>
      <c r="C17" s="78"/>
      <c r="D17" s="46" t="str">
        <f t="shared" si="2"/>
        <v/>
      </c>
      <c r="E17" s="77"/>
      <c r="F17" s="78"/>
      <c r="G17" s="44" t="str">
        <f t="shared" si="0"/>
        <v/>
      </c>
      <c r="H17" s="77"/>
      <c r="I17" s="78"/>
      <c r="J17" s="44" t="str">
        <f t="shared" si="1"/>
        <v/>
      </c>
    </row>
    <row r="18" spans="1:10" ht="17.25" customHeight="1">
      <c r="A18" s="45">
        <v>12</v>
      </c>
      <c r="B18" s="77"/>
      <c r="C18" s="78"/>
      <c r="D18" s="46" t="str">
        <f t="shared" si="2"/>
        <v/>
      </c>
      <c r="E18" s="77"/>
      <c r="F18" s="78"/>
      <c r="G18" s="44" t="str">
        <f t="shared" si="0"/>
        <v/>
      </c>
      <c r="H18" s="77"/>
      <c r="I18" s="78"/>
      <c r="J18" s="44" t="str">
        <f t="shared" si="1"/>
        <v/>
      </c>
    </row>
    <row r="19" spans="1:10" ht="17.25" customHeight="1">
      <c r="A19" s="45">
        <v>13</v>
      </c>
      <c r="B19" s="77"/>
      <c r="C19" s="78"/>
      <c r="D19" s="46" t="str">
        <f t="shared" si="2"/>
        <v/>
      </c>
      <c r="E19" s="77"/>
      <c r="F19" s="78"/>
      <c r="G19" s="44" t="str">
        <f t="shared" si="0"/>
        <v/>
      </c>
      <c r="H19" s="77"/>
      <c r="I19" s="78"/>
      <c r="J19" s="44" t="str">
        <f t="shared" si="1"/>
        <v/>
      </c>
    </row>
    <row r="20" spans="1:10" ht="17.25" customHeight="1">
      <c r="A20" s="45">
        <v>14</v>
      </c>
      <c r="B20" s="77"/>
      <c r="C20" s="78"/>
      <c r="D20" s="46" t="str">
        <f t="shared" si="2"/>
        <v/>
      </c>
      <c r="E20" s="77"/>
      <c r="F20" s="78"/>
      <c r="G20" s="44" t="str">
        <f t="shared" si="0"/>
        <v/>
      </c>
      <c r="H20" s="77"/>
      <c r="I20" s="78"/>
      <c r="J20" s="44" t="str">
        <f t="shared" si="1"/>
        <v/>
      </c>
    </row>
    <row r="21" spans="1:10" ht="17.25" customHeight="1">
      <c r="A21" s="45">
        <v>15</v>
      </c>
      <c r="B21" s="77"/>
      <c r="C21" s="78"/>
      <c r="D21" s="46" t="str">
        <f t="shared" si="2"/>
        <v/>
      </c>
      <c r="E21" s="77"/>
      <c r="F21" s="78"/>
      <c r="G21" s="44" t="str">
        <f t="shared" si="0"/>
        <v/>
      </c>
      <c r="H21" s="77"/>
      <c r="I21" s="78"/>
      <c r="J21" s="44" t="str">
        <f t="shared" si="1"/>
        <v/>
      </c>
    </row>
    <row r="22" spans="1:10" ht="17.25" customHeight="1">
      <c r="A22" s="45">
        <v>16</v>
      </c>
      <c r="B22" s="77"/>
      <c r="C22" s="78"/>
      <c r="D22" s="46" t="str">
        <f t="shared" si="2"/>
        <v/>
      </c>
      <c r="E22" s="77"/>
      <c r="F22" s="78"/>
      <c r="G22" s="44" t="str">
        <f t="shared" si="0"/>
        <v/>
      </c>
      <c r="H22" s="77"/>
      <c r="I22" s="78"/>
      <c r="J22" s="44" t="str">
        <f t="shared" si="1"/>
        <v/>
      </c>
    </row>
    <row r="23" spans="1:10" ht="17.25" customHeight="1">
      <c r="A23" s="45">
        <v>17</v>
      </c>
      <c r="B23" s="77"/>
      <c r="C23" s="78"/>
      <c r="D23" s="46" t="str">
        <f t="shared" si="2"/>
        <v/>
      </c>
      <c r="E23" s="77"/>
      <c r="F23" s="78"/>
      <c r="G23" s="44" t="str">
        <f t="shared" si="0"/>
        <v/>
      </c>
      <c r="H23" s="77"/>
      <c r="I23" s="78"/>
      <c r="J23" s="44" t="str">
        <f t="shared" si="1"/>
        <v/>
      </c>
    </row>
    <row r="24" spans="1:10" ht="17.25" customHeight="1">
      <c r="A24" s="45">
        <v>18</v>
      </c>
      <c r="B24" s="77"/>
      <c r="C24" s="78"/>
      <c r="D24" s="46" t="str">
        <f t="shared" si="2"/>
        <v/>
      </c>
      <c r="E24" s="77"/>
      <c r="F24" s="78"/>
      <c r="G24" s="44" t="str">
        <f t="shared" si="0"/>
        <v/>
      </c>
      <c r="H24" s="77"/>
      <c r="I24" s="78"/>
      <c r="J24" s="44" t="str">
        <f t="shared" si="1"/>
        <v/>
      </c>
    </row>
    <row r="25" spans="1:10" ht="17.25" customHeight="1">
      <c r="A25" s="45">
        <v>19</v>
      </c>
      <c r="B25" s="77"/>
      <c r="C25" s="78"/>
      <c r="D25" s="46" t="str">
        <f t="shared" si="2"/>
        <v/>
      </c>
      <c r="E25" s="77"/>
      <c r="F25" s="78"/>
      <c r="G25" s="44" t="str">
        <f t="shared" si="0"/>
        <v/>
      </c>
      <c r="H25" s="77"/>
      <c r="I25" s="78"/>
      <c r="J25" s="44" t="str">
        <f t="shared" si="1"/>
        <v/>
      </c>
    </row>
    <row r="26" spans="1:10" ht="17.25" customHeight="1">
      <c r="A26" s="45">
        <v>20</v>
      </c>
      <c r="B26" s="77"/>
      <c r="C26" s="78"/>
      <c r="D26" s="46" t="str">
        <f t="shared" si="2"/>
        <v/>
      </c>
      <c r="E26" s="77"/>
      <c r="F26" s="78"/>
      <c r="G26" s="44" t="str">
        <f t="shared" si="0"/>
        <v/>
      </c>
      <c r="H26" s="77"/>
      <c r="I26" s="78"/>
      <c r="J26" s="44" t="str">
        <f t="shared" si="1"/>
        <v/>
      </c>
    </row>
    <row r="27" spans="1:10" ht="17.25" customHeight="1">
      <c r="A27" s="45">
        <v>21</v>
      </c>
      <c r="B27" s="77"/>
      <c r="C27" s="78"/>
      <c r="D27" s="46" t="str">
        <f t="shared" si="2"/>
        <v/>
      </c>
      <c r="E27" s="77"/>
      <c r="F27" s="78"/>
      <c r="G27" s="44" t="str">
        <f t="shared" si="0"/>
        <v/>
      </c>
      <c r="H27" s="77"/>
      <c r="I27" s="78"/>
      <c r="J27" s="44" t="str">
        <f t="shared" si="1"/>
        <v/>
      </c>
    </row>
    <row r="28" spans="1:10" ht="17.25" customHeight="1">
      <c r="A28" s="45">
        <v>22</v>
      </c>
      <c r="B28" s="77"/>
      <c r="C28" s="78"/>
      <c r="D28" s="46" t="str">
        <f t="shared" si="2"/>
        <v/>
      </c>
      <c r="E28" s="77"/>
      <c r="F28" s="78"/>
      <c r="G28" s="44" t="str">
        <f t="shared" si="0"/>
        <v/>
      </c>
      <c r="H28" s="77"/>
      <c r="I28" s="78"/>
      <c r="J28" s="44" t="str">
        <f t="shared" si="1"/>
        <v/>
      </c>
    </row>
    <row r="29" spans="1:10" ht="17.25" customHeight="1">
      <c r="A29" s="47">
        <v>23</v>
      </c>
      <c r="B29" s="79"/>
      <c r="C29" s="80"/>
      <c r="D29" s="48" t="str">
        <f t="shared" si="2"/>
        <v/>
      </c>
      <c r="E29" s="79"/>
      <c r="F29" s="80"/>
      <c r="G29" s="49" t="str">
        <f>IF(F29="","",E29-F29)</f>
        <v/>
      </c>
      <c r="H29" s="79"/>
      <c r="I29" s="80"/>
      <c r="J29" s="49" t="str">
        <f t="shared" si="1"/>
        <v/>
      </c>
    </row>
    <row r="30" spans="1:10" ht="16.5" customHeight="1">
      <c r="A30" s="50" t="s">
        <v>159</v>
      </c>
      <c r="B30" s="51" t="str">
        <f>IF(B29="","",SUM(B6:B29))</f>
        <v/>
      </c>
      <c r="C30" s="52" t="str">
        <f t="shared" ref="C30:J30" si="3">IF(C29="","",SUM(C6:C29))</f>
        <v/>
      </c>
      <c r="D30" s="53" t="str">
        <f t="shared" si="3"/>
        <v/>
      </c>
      <c r="E30" s="54" t="str">
        <f t="shared" si="3"/>
        <v/>
      </c>
      <c r="F30" s="52" t="str">
        <f t="shared" si="3"/>
        <v/>
      </c>
      <c r="G30" s="53" t="str">
        <f t="shared" si="3"/>
        <v/>
      </c>
      <c r="H30" s="54" t="str">
        <f t="shared" si="3"/>
        <v/>
      </c>
      <c r="I30" s="52" t="str">
        <f t="shared" si="3"/>
        <v/>
      </c>
      <c r="J30" s="53" t="str">
        <f t="shared" si="3"/>
        <v/>
      </c>
    </row>
  </sheetData>
  <mergeCells count="7">
    <mergeCell ref="A2:A5"/>
    <mergeCell ref="B2:D2"/>
    <mergeCell ref="E2:G2"/>
    <mergeCell ref="H2:J2"/>
    <mergeCell ref="C3:D3"/>
    <mergeCell ref="F3:G3"/>
    <mergeCell ref="I3:J3"/>
  </mergeCells>
  <phoneticPr fontId="7"/>
  <printOptions horizontalCentered="1" verticalCentered="1"/>
  <pageMargins left="0.70866141732283472" right="0.70866141732283472" top="0.74803149606299213" bottom="0.74803149606299213" header="0.31496062992125984" footer="0.31496062992125984"/>
  <pageSetup paperSize="9" scale="9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別紙⑥-1</vt:lpstr>
      <vt:lpstr>別紙⑥-2</vt:lpstr>
      <vt:lpstr>別紙⑥-3 (電力)</vt:lpstr>
      <vt:lpstr>別紙⑥-3(温水)</vt:lpstr>
      <vt:lpstr>'別紙⑥-1'!Print_Area</vt:lpstr>
      <vt:lpstr>'別紙⑥-2'!Print_Area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nsuzuki</cp:lastModifiedBy>
  <cp:lastPrinted>2023-03-10T01:43:23Z</cp:lastPrinted>
  <dcterms:created xsi:type="dcterms:W3CDTF">2002-02-13T10:06:05Z</dcterms:created>
  <dcterms:modified xsi:type="dcterms:W3CDTF">2023-04-10T10:10:18Z</dcterms:modified>
</cp:coreProperties>
</file>