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強靭性◇\04．R3　ホームページ\TGC(依頼資料)\20210412_依頼\"/>
    </mc:Choice>
  </mc:AlternateContent>
  <bookViews>
    <workbookView xWindow="0" yWindow="0" windowWidth="20490" windowHeight="7155"/>
  </bookViews>
  <sheets>
    <sheet name="別紙１６－２" sheetId="1" r:id="rId1"/>
  </sheets>
  <externalReferences>
    <externalReference r:id="rId2"/>
    <externalReference r:id="rId3"/>
    <externalReference r:id="rId4"/>
    <externalReference r:id="rId5"/>
    <externalReference r:id="rId6"/>
    <externalReference r:id="rId7"/>
  </externalReferences>
  <definedNames>
    <definedName name="Ⅰ_">#REF!</definedName>
    <definedName name="_xlnm.Print_Area" localSheetId="0">'別紙１６－２'!$A$1:$BE$43</definedName>
    <definedName name="ｱ_帰宅困難者受入施設">#REF!</definedName>
    <definedName name="ｱ_防災計画指定">#REF!</definedName>
    <definedName name="ｲ_機能維持">#REF!</definedName>
    <definedName name="ｳ_災害時協定">#REF!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[6]産業分類!#REF!</definedName>
    <definedName name="補助率1">[4]産業分類!$B$123:$B$125</definedName>
    <definedName name="有無">[6]産業分類!#REF!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29" i="1" l="1"/>
  <c r="BD29" i="1"/>
  <c r="BC29" i="1"/>
  <c r="BB29" i="1"/>
  <c r="BA29" i="1"/>
  <c r="AZ29" i="1"/>
  <c r="AY29" i="1"/>
  <c r="AX29" i="1"/>
  <c r="AW29" i="1"/>
  <c r="AV29" i="1"/>
  <c r="AI29" i="1" s="1"/>
  <c r="AU29" i="1"/>
  <c r="AT29" i="1"/>
  <c r="BE28" i="1"/>
  <c r="BD28" i="1"/>
  <c r="BC28" i="1"/>
  <c r="BB28" i="1"/>
  <c r="BA28" i="1"/>
  <c r="AZ28" i="1"/>
  <c r="AY28" i="1"/>
  <c r="AX28" i="1"/>
  <c r="AW28" i="1"/>
  <c r="AV28" i="1"/>
  <c r="AU28" i="1"/>
  <c r="AT28" i="1"/>
  <c r="BE27" i="1"/>
  <c r="BD27" i="1"/>
  <c r="BC27" i="1"/>
  <c r="BB27" i="1"/>
  <c r="BA27" i="1"/>
  <c r="AZ27" i="1"/>
  <c r="AY27" i="1"/>
  <c r="AX27" i="1"/>
  <c r="AW27" i="1"/>
  <c r="AV27" i="1"/>
  <c r="AU27" i="1"/>
  <c r="AT27" i="1"/>
  <c r="AI27" i="1" s="1"/>
  <c r="BE26" i="1"/>
  <c r="BD26" i="1"/>
  <c r="BC26" i="1"/>
  <c r="BB26" i="1"/>
  <c r="BA26" i="1"/>
  <c r="AZ26" i="1"/>
  <c r="AY26" i="1"/>
  <c r="AX26" i="1"/>
  <c r="AW26" i="1"/>
  <c r="AV26" i="1"/>
  <c r="AU26" i="1"/>
  <c r="AI26" i="1" s="1"/>
  <c r="AT26" i="1"/>
  <c r="BE25" i="1"/>
  <c r="BD25" i="1"/>
  <c r="BC25" i="1"/>
  <c r="BB25" i="1"/>
  <c r="BA25" i="1"/>
  <c r="AZ25" i="1"/>
  <c r="AY25" i="1"/>
  <c r="AX25" i="1"/>
  <c r="AW25" i="1"/>
  <c r="AV25" i="1"/>
  <c r="AI25" i="1" s="1"/>
  <c r="AI28" i="1" s="1"/>
  <c r="AU25" i="1"/>
  <c r="AT25" i="1"/>
  <c r="BE24" i="1"/>
  <c r="BD24" i="1"/>
  <c r="BC24" i="1"/>
  <c r="BB24" i="1"/>
  <c r="BA24" i="1"/>
  <c r="AZ24" i="1"/>
  <c r="AY24" i="1"/>
  <c r="AX24" i="1"/>
  <c r="AW24" i="1"/>
  <c r="AV24" i="1"/>
  <c r="AU24" i="1"/>
  <c r="AT24" i="1"/>
  <c r="AI24" i="1"/>
  <c r="AI23" i="1"/>
  <c r="AI22" i="1"/>
  <c r="AI21" i="1"/>
  <c r="BE20" i="1"/>
  <c r="BD20" i="1"/>
  <c r="BC20" i="1"/>
  <c r="BB20" i="1"/>
  <c r="BA20" i="1"/>
  <c r="AZ20" i="1"/>
  <c r="AY20" i="1"/>
  <c r="AX20" i="1"/>
  <c r="AW20" i="1"/>
  <c r="AV20" i="1"/>
  <c r="AU20" i="1"/>
  <c r="AT20" i="1"/>
  <c r="AI20" i="1"/>
  <c r="AZ34" i="1" s="1"/>
  <c r="BE19" i="1"/>
  <c r="BD19" i="1"/>
  <c r="BC19" i="1"/>
  <c r="BB19" i="1"/>
  <c r="BA19" i="1"/>
  <c r="AZ19" i="1"/>
  <c r="AY19" i="1"/>
  <c r="AX19" i="1"/>
  <c r="AW19" i="1"/>
  <c r="AV19" i="1"/>
  <c r="AU19" i="1"/>
  <c r="AT19" i="1"/>
  <c r="AI19" i="1" s="1"/>
  <c r="BR18" i="1"/>
  <c r="BQ18" i="1"/>
  <c r="BP18" i="1"/>
  <c r="BO18" i="1"/>
  <c r="BN18" i="1"/>
  <c r="BM18" i="1"/>
  <c r="BL18" i="1"/>
  <c r="BK18" i="1"/>
  <c r="BJ18" i="1"/>
  <c r="BI18" i="1"/>
  <c r="BH18" i="1"/>
  <c r="BG18" i="1"/>
  <c r="BE18" i="1"/>
  <c r="BD18" i="1"/>
  <c r="BC18" i="1"/>
  <c r="BB18" i="1"/>
  <c r="BA18" i="1"/>
  <c r="AZ18" i="1"/>
  <c r="AY18" i="1"/>
  <c r="AX18" i="1"/>
  <c r="AW18" i="1"/>
  <c r="AV18" i="1"/>
  <c r="AU18" i="1"/>
  <c r="AI18" i="1" s="1"/>
  <c r="AT18" i="1"/>
  <c r="AI17" i="1"/>
  <c r="AI16" i="1"/>
  <c r="AI15" i="1"/>
  <c r="AI14" i="1"/>
  <c r="AI13" i="1"/>
  <c r="BE12" i="1"/>
  <c r="BD12" i="1"/>
  <c r="BC12" i="1"/>
  <c r="BB12" i="1"/>
  <c r="BA12" i="1"/>
  <c r="AZ12" i="1"/>
  <c r="AY12" i="1"/>
  <c r="AX12" i="1"/>
  <c r="AW12" i="1"/>
  <c r="AI12" i="1" s="1"/>
  <c r="AV12" i="1"/>
  <c r="AU12" i="1"/>
  <c r="AT12" i="1"/>
  <c r="AI11" i="1"/>
  <c r="AT6" i="1"/>
  <c r="AZ33" i="1" l="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<sst xmlns="http://schemas.openxmlformats.org/spreadsheetml/2006/main" count="124" uniqueCount="107">
  <si>
    <t>（別紙１６－２）</t>
    <rPh sb="1" eb="3">
      <t>ベッシ</t>
    </rPh>
    <phoneticPr fontId="6"/>
  </si>
  <si>
    <t>交付番号</t>
    <rPh sb="0" eb="2">
      <t>コウフ</t>
    </rPh>
    <rPh sb="2" eb="4">
      <t>バンゴウ</t>
    </rPh>
    <phoneticPr fontId="6"/>
  </si>
  <si>
    <t>事業者名</t>
    <rPh sb="0" eb="3">
      <t>ジギョウシャ</t>
    </rPh>
    <rPh sb="3" eb="4">
      <t>メイ</t>
    </rPh>
    <phoneticPr fontId="6"/>
  </si>
  <si>
    <t>実施場所</t>
    <rPh sb="0" eb="2">
      <t>ジッシ</t>
    </rPh>
    <rPh sb="2" eb="4">
      <t>バショ</t>
    </rPh>
    <phoneticPr fontId="6"/>
  </si>
  <si>
    <t>効果検証データシート(自家発電設備)</t>
    <rPh sb="0" eb="2">
      <t>コウカ</t>
    </rPh>
    <rPh sb="2" eb="4">
      <t>ケンショウ</t>
    </rPh>
    <rPh sb="11" eb="13">
      <t>ジカ</t>
    </rPh>
    <rPh sb="13" eb="15">
      <t>ハツデン</t>
    </rPh>
    <rPh sb="15" eb="17">
      <t>セツビ</t>
    </rPh>
    <phoneticPr fontId="6"/>
  </si>
  <si>
    <t>使用燃料（HHV)</t>
    <rPh sb="0" eb="2">
      <t>シヨウ</t>
    </rPh>
    <rPh sb="2" eb="4">
      <t>ネンリョウ</t>
    </rPh>
    <phoneticPr fontId="6"/>
  </si>
  <si>
    <t>GJ/千Nm3</t>
    <phoneticPr fontId="6"/>
  </si>
  <si>
    <t>換算係数</t>
    <rPh sb="0" eb="2">
      <t>カンザン</t>
    </rPh>
    <rPh sb="2" eb="4">
      <t>ケイスウ</t>
    </rPh>
    <phoneticPr fontId="6"/>
  </si>
  <si>
    <t>電力</t>
    <rPh sb="0" eb="2">
      <t>デンリョク</t>
    </rPh>
    <phoneticPr fontId="6"/>
  </si>
  <si>
    <t>構内
使用
電力量</t>
    <rPh sb="0" eb="2">
      <t>コウナイ</t>
    </rPh>
    <rPh sb="3" eb="5">
      <t>シヨウ</t>
    </rPh>
    <rPh sb="6" eb="8">
      <t>デンリョク</t>
    </rPh>
    <rPh sb="8" eb="9">
      <t>リョウ</t>
    </rPh>
    <phoneticPr fontId="6"/>
  </si>
  <si>
    <t>昼間（電気需要平準化時間帯以外）</t>
    <phoneticPr fontId="6"/>
  </si>
  <si>
    <t>GJ/MWh</t>
    <phoneticPr fontId="6"/>
  </si>
  <si>
    <t>蒸気</t>
    <rPh sb="0" eb="2">
      <t>ジョウキ</t>
    </rPh>
    <phoneticPr fontId="6"/>
  </si>
  <si>
    <t>GJ/GJ</t>
    <phoneticPr fontId="6"/>
  </si>
  <si>
    <t>電気需要平準化時間帯</t>
    <phoneticPr fontId="6"/>
  </si>
  <si>
    <t>温水</t>
    <rPh sb="0" eb="2">
      <t>オンスイ</t>
    </rPh>
    <phoneticPr fontId="6"/>
  </si>
  <si>
    <t>夜間</t>
    <phoneticPr fontId="6"/>
  </si>
  <si>
    <t>冷水</t>
    <rPh sb="0" eb="2">
      <t>レイスイ</t>
    </rPh>
    <phoneticPr fontId="6"/>
  </si>
  <si>
    <t>薄青欄は値を記入</t>
    <rPh sb="0" eb="1">
      <t>ウス</t>
    </rPh>
    <rPh sb="1" eb="2">
      <t>アオ</t>
    </rPh>
    <rPh sb="2" eb="3">
      <t>ラン</t>
    </rPh>
    <rPh sb="4" eb="5">
      <t>アタイ</t>
    </rPh>
    <rPh sb="6" eb="8">
      <t>キニュウ</t>
    </rPh>
    <phoneticPr fontId="6"/>
  </si>
  <si>
    <t>逆潮流電力</t>
    <phoneticPr fontId="6"/>
  </si>
  <si>
    <t>無色欄は自動計算（入力は不要）</t>
    <rPh sb="0" eb="2">
      <t>ムショク</t>
    </rPh>
    <rPh sb="2" eb="3">
      <t>ラン</t>
    </rPh>
    <rPh sb="4" eb="6">
      <t>ジドウ</t>
    </rPh>
    <rPh sb="6" eb="8">
      <t>ケイサン</t>
    </rPh>
    <rPh sb="9" eb="11">
      <t>ニュウリョク</t>
    </rPh>
    <rPh sb="12" eb="14">
      <t>フヨウ</t>
    </rPh>
    <phoneticPr fontId="6"/>
  </si>
  <si>
    <t>項目</t>
    <rPh sb="0" eb="2">
      <t>コウモク</t>
    </rPh>
    <phoneticPr fontId="6"/>
  </si>
  <si>
    <t>実績報告値</t>
    <rPh sb="0" eb="2">
      <t>ジッセキ</t>
    </rPh>
    <rPh sb="2" eb="4">
      <t>ホウコク</t>
    </rPh>
    <rPh sb="4" eb="5">
      <t>チ</t>
    </rPh>
    <phoneticPr fontId="6"/>
  </si>
  <si>
    <t>4月</t>
    <rPh sb="1" eb="2">
      <t>ガツ</t>
    </rPh>
    <phoneticPr fontId="6"/>
  </si>
  <si>
    <t>5月</t>
    <rPh sb="1" eb="2">
      <t>ガツ</t>
    </rPh>
    <phoneticPr fontId="6"/>
  </si>
  <si>
    <t>6月</t>
  </si>
  <si>
    <t>7月</t>
  </si>
  <si>
    <t>8月</t>
  </si>
  <si>
    <t>9月</t>
  </si>
  <si>
    <t>10月</t>
  </si>
  <si>
    <t>11月</t>
  </si>
  <si>
    <t>12月</t>
  </si>
  <si>
    <t>1月</t>
  </si>
  <si>
    <t>2月</t>
  </si>
  <si>
    <t>3月</t>
  </si>
  <si>
    <t>年間値</t>
    <rPh sb="0" eb="2">
      <t>ネンカン</t>
    </rPh>
    <rPh sb="2" eb="3">
      <t>チ</t>
    </rPh>
    <phoneticPr fontId="6"/>
  </si>
  <si>
    <t>運転時間</t>
    <rPh sb="0" eb="2">
      <t>ウンテン</t>
    </rPh>
    <rPh sb="2" eb="4">
      <t>ジカン</t>
    </rPh>
    <phoneticPr fontId="6"/>
  </si>
  <si>
    <t>h/年</t>
    <rPh sb="2" eb="3">
      <t>ネン</t>
    </rPh>
    <phoneticPr fontId="6"/>
  </si>
  <si>
    <t>①</t>
    <phoneticPr fontId="6"/>
  </si>
  <si>
    <r>
      <t>送電電力量</t>
    </r>
    <r>
      <rPr>
        <sz val="6"/>
        <rFont val="Meiryo UI"/>
        <family val="3"/>
        <charset val="128"/>
      </rPr>
      <t>※1</t>
    </r>
    <rPh sb="0" eb="2">
      <t>ソウデン</t>
    </rPh>
    <rPh sb="2" eb="4">
      <t>デンリョク</t>
    </rPh>
    <rPh sb="4" eb="5">
      <t>リョウ</t>
    </rPh>
    <phoneticPr fontId="6"/>
  </si>
  <si>
    <t>合計</t>
    <rPh sb="0" eb="2">
      <t>ゴウケイ</t>
    </rPh>
    <phoneticPr fontId="6"/>
  </si>
  <si>
    <t>MWh/年</t>
    <rPh sb="4" eb="5">
      <t>ネン</t>
    </rPh>
    <phoneticPr fontId="6"/>
  </si>
  <si>
    <t>②</t>
    <phoneticPr fontId="6"/>
  </si>
  <si>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6"/>
  </si>
  <si>
    <t>昼間（電気需要平準化時間帯以外）</t>
    <rPh sb="0" eb="2">
      <t>ヒルマ</t>
    </rPh>
    <rPh sb="3" eb="5">
      <t>デンキ</t>
    </rPh>
    <rPh sb="5" eb="7">
      <t>ジュヨウ</t>
    </rPh>
    <rPh sb="7" eb="9">
      <t>ヘイジュン</t>
    </rPh>
    <rPh sb="9" eb="10">
      <t>カ</t>
    </rPh>
    <rPh sb="10" eb="13">
      <t>ジカンタイ</t>
    </rPh>
    <rPh sb="13" eb="15">
      <t>イガイ</t>
    </rPh>
    <phoneticPr fontId="6"/>
  </si>
  <si>
    <t>③</t>
    <phoneticPr fontId="6"/>
  </si>
  <si>
    <t>電気需要平準化時間帯</t>
    <rPh sb="0" eb="10">
      <t>デンキジュヨウヘイジュンカジカンタイ</t>
    </rPh>
    <phoneticPr fontId="6"/>
  </si>
  <si>
    <t>④</t>
    <phoneticPr fontId="6"/>
  </si>
  <si>
    <t>夜間（22:00～翌日8:00）</t>
    <rPh sb="0" eb="2">
      <t>ヤカン</t>
    </rPh>
    <phoneticPr fontId="6"/>
  </si>
  <si>
    <t>⑤</t>
    <phoneticPr fontId="6"/>
  </si>
  <si>
    <t>逆潮流電力</t>
    <rPh sb="0" eb="1">
      <t>ギャク</t>
    </rPh>
    <rPh sb="1" eb="3">
      <t>チョウリュウ</t>
    </rPh>
    <rPh sb="3" eb="5">
      <t>デンリョク</t>
    </rPh>
    <phoneticPr fontId="6"/>
  </si>
  <si>
    <t>⑥</t>
    <phoneticPr fontId="6"/>
  </si>
  <si>
    <t>燃料消費量</t>
    <rPh sb="0" eb="2">
      <t>ネンリョウ</t>
    </rPh>
    <rPh sb="2" eb="5">
      <t>ショウヒリョウ</t>
    </rPh>
    <phoneticPr fontId="6"/>
  </si>
  <si>
    <t>燃料使用量</t>
    <rPh sb="0" eb="2">
      <t>ネンリョウ</t>
    </rPh>
    <rPh sb="2" eb="5">
      <t>シヨウリョウ</t>
    </rPh>
    <phoneticPr fontId="6"/>
  </si>
  <si>
    <t>標準状態(0℃、1気圧）に換算</t>
    <phoneticPr fontId="6"/>
  </si>
  <si>
    <t>Nm3/年</t>
    <rPh sb="4" eb="5">
      <t>ネン</t>
    </rPh>
    <phoneticPr fontId="6"/>
  </si>
  <si>
    <t>⑦</t>
    <phoneticPr fontId="6"/>
  </si>
  <si>
    <t>熱量換算燃料使用量</t>
    <rPh sb="0" eb="2">
      <t>ネツリョウ</t>
    </rPh>
    <rPh sb="2" eb="4">
      <t>カンザン</t>
    </rPh>
    <rPh sb="4" eb="6">
      <t>ネンリョウ</t>
    </rPh>
    <rPh sb="6" eb="9">
      <t>シヨウリョウ</t>
    </rPh>
    <phoneticPr fontId="6"/>
  </si>
  <si>
    <t>GJ/年</t>
    <rPh sb="3" eb="4">
      <t>ネン</t>
    </rPh>
    <phoneticPr fontId="6"/>
  </si>
  <si>
    <t>⑧</t>
    <phoneticPr fontId="6"/>
  </si>
  <si>
    <t>原油換算燃料使用量</t>
    <rPh sb="0" eb="2">
      <t>ゲンユ</t>
    </rPh>
    <rPh sb="2" eb="4">
      <t>カンザン</t>
    </rPh>
    <rPh sb="4" eb="6">
      <t>ネンリョウ</t>
    </rPh>
    <rPh sb="6" eb="9">
      <t>シヨウリョウ</t>
    </rPh>
    <phoneticPr fontId="6"/>
  </si>
  <si>
    <t>kL/年</t>
    <rPh sb="3" eb="4">
      <t>ネン</t>
    </rPh>
    <phoneticPr fontId="6"/>
  </si>
  <si>
    <t>⑨</t>
    <phoneticPr fontId="6"/>
  </si>
  <si>
    <t>ＣＯ2排出量</t>
    <rPh sb="3" eb="5">
      <t>ハイシュツ</t>
    </rPh>
    <rPh sb="5" eb="6">
      <t>リョウ</t>
    </rPh>
    <phoneticPr fontId="6"/>
  </si>
  <si>
    <t>tＣＯ2/年</t>
    <rPh sb="5" eb="6">
      <t>ネン</t>
    </rPh>
    <phoneticPr fontId="6"/>
  </si>
  <si>
    <t>⑪</t>
    <phoneticPr fontId="6"/>
  </si>
  <si>
    <t>負荷</t>
    <rPh sb="0" eb="2">
      <t>フカ</t>
    </rPh>
    <phoneticPr fontId="6"/>
  </si>
  <si>
    <t>蒸気利用量</t>
    <rPh sb="0" eb="2">
      <t>ジョウキ</t>
    </rPh>
    <rPh sb="2" eb="4">
      <t>リヨウ</t>
    </rPh>
    <rPh sb="4" eb="5">
      <t>リョウ</t>
    </rPh>
    <phoneticPr fontId="6"/>
  </si>
  <si>
    <t>⑫</t>
    <phoneticPr fontId="6"/>
  </si>
  <si>
    <t>温水利用量</t>
    <rPh sb="0" eb="2">
      <t>オンスイ</t>
    </rPh>
    <rPh sb="2" eb="4">
      <t>リヨウ</t>
    </rPh>
    <rPh sb="4" eb="5">
      <t>リョウ</t>
    </rPh>
    <phoneticPr fontId="6"/>
  </si>
  <si>
    <t>⑬</t>
    <phoneticPr fontId="6"/>
  </si>
  <si>
    <t>冷水利用量</t>
    <rPh sb="0" eb="2">
      <t>レイスイ</t>
    </rPh>
    <rPh sb="2" eb="4">
      <t>リヨウ</t>
    </rPh>
    <rPh sb="4" eb="5">
      <t>リョウ</t>
    </rPh>
    <phoneticPr fontId="6"/>
  </si>
  <si>
    <t>⑭</t>
    <phoneticPr fontId="6"/>
  </si>
  <si>
    <t>従来方式一次エネルギー消費量</t>
    <rPh sb="0" eb="2">
      <t>ジュウライ</t>
    </rPh>
    <rPh sb="2" eb="4">
      <t>ホウシキ</t>
    </rPh>
    <rPh sb="4" eb="6">
      <t>イチジ</t>
    </rPh>
    <rPh sb="11" eb="14">
      <t>ショウヒリョウ</t>
    </rPh>
    <phoneticPr fontId="6"/>
  </si>
  <si>
    <t>⑮</t>
    <phoneticPr fontId="6"/>
  </si>
  <si>
    <t>⑯</t>
    <phoneticPr fontId="6"/>
  </si>
  <si>
    <t>省エネルギー量</t>
    <rPh sb="0" eb="1">
      <t>ショウ</t>
    </rPh>
    <rPh sb="6" eb="7">
      <t>リョウ</t>
    </rPh>
    <phoneticPr fontId="6"/>
  </si>
  <si>
    <t>⑰</t>
    <phoneticPr fontId="6"/>
  </si>
  <si>
    <t>⑱</t>
    <phoneticPr fontId="6"/>
  </si>
  <si>
    <t>省エネルギー率</t>
    <rPh sb="0" eb="1">
      <t>ショウ</t>
    </rPh>
    <rPh sb="6" eb="7">
      <t>リツ</t>
    </rPh>
    <phoneticPr fontId="6"/>
  </si>
  <si>
    <t>％</t>
    <phoneticPr fontId="6"/>
  </si>
  <si>
    <t>⑲</t>
    <phoneticPr fontId="6"/>
  </si>
  <si>
    <t>従来方式ＣＯ2排出量</t>
    <rPh sb="0" eb="2">
      <t>ジュウライ</t>
    </rPh>
    <rPh sb="2" eb="4">
      <t>ホウシキ</t>
    </rPh>
    <rPh sb="7" eb="9">
      <t>ハイシュツ</t>
    </rPh>
    <rPh sb="9" eb="10">
      <t>リョウ</t>
    </rPh>
    <phoneticPr fontId="6"/>
  </si>
  <si>
    <t>⑳</t>
    <phoneticPr fontId="6"/>
  </si>
  <si>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6"/>
  </si>
  <si>
    <t>NO</t>
    <phoneticPr fontId="6"/>
  </si>
  <si>
    <t>設備名称</t>
    <rPh sb="0" eb="2">
      <t>セツビ</t>
    </rPh>
    <rPh sb="2" eb="4">
      <t>メイショウ</t>
    </rPh>
    <phoneticPr fontId="6"/>
  </si>
  <si>
    <t>製造メーカ
型式</t>
    <rPh sb="0" eb="2">
      <t>セイゾウ</t>
    </rPh>
    <rPh sb="6" eb="8">
      <t>カタシキ</t>
    </rPh>
    <phoneticPr fontId="6"/>
  </si>
  <si>
    <t>台数</t>
    <rPh sb="0" eb="2">
      <t>ダイスウ</t>
    </rPh>
    <phoneticPr fontId="6"/>
  </si>
  <si>
    <t>入力
エネルギー</t>
    <rPh sb="0" eb="2">
      <t>ニュウリョク</t>
    </rPh>
    <phoneticPr fontId="6"/>
  </si>
  <si>
    <t>出力
形態</t>
    <rPh sb="0" eb="2">
      <t>シュツリョク</t>
    </rPh>
    <rPh sb="3" eb="5">
      <t>ケイタイ</t>
    </rPh>
    <phoneticPr fontId="6"/>
  </si>
  <si>
    <t>消費量
kW(HHV)</t>
    <rPh sb="0" eb="2">
      <t>ショウヒ</t>
    </rPh>
    <rPh sb="2" eb="3">
      <t>リョウ</t>
    </rPh>
    <phoneticPr fontId="6"/>
  </si>
  <si>
    <r>
      <t>出力</t>
    </r>
    <r>
      <rPr>
        <sz val="9"/>
        <rFont val="Meiryo UI"/>
        <family val="3"/>
        <charset val="128"/>
      </rPr>
      <t xml:space="preserve">
kW</t>
    </r>
    <rPh sb="0" eb="2">
      <t>シュツリョク</t>
    </rPh>
    <phoneticPr fontId="6"/>
  </si>
  <si>
    <t>効率</t>
    <rPh sb="0" eb="2">
      <t>コウリツ</t>
    </rPh>
    <phoneticPr fontId="6"/>
  </si>
  <si>
    <t>申請値</t>
    <rPh sb="0" eb="2">
      <t>シンセイ</t>
    </rPh>
    <rPh sb="2" eb="3">
      <t>チ</t>
    </rPh>
    <phoneticPr fontId="6"/>
  </si>
  <si>
    <t>効果検証結果</t>
    <rPh sb="0" eb="2">
      <t>コウカ</t>
    </rPh>
    <rPh sb="2" eb="4">
      <t>ケンショウ</t>
    </rPh>
    <rPh sb="4" eb="6">
      <t>ケッカ</t>
    </rPh>
    <phoneticPr fontId="6"/>
  </si>
  <si>
    <t>CO2排出量</t>
    <rPh sb="3" eb="5">
      <t>ハイシュツ</t>
    </rPh>
    <rPh sb="5" eb="6">
      <t>リョウ</t>
    </rPh>
    <phoneticPr fontId="6"/>
  </si>
  <si>
    <t>tCO2/年</t>
    <phoneticPr fontId="6"/>
  </si>
  <si>
    <t>CO2削減量</t>
    <rPh sb="3" eb="5">
      <t>サクゲン</t>
    </rPh>
    <rPh sb="5" eb="6">
      <t>リョウ</t>
    </rPh>
    <phoneticPr fontId="6"/>
  </si>
  <si>
    <t>▲tCO2/年</t>
    <phoneticPr fontId="6"/>
  </si>
  <si>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6"/>
  </si>
  <si>
    <t>【添付が必要な資料】</t>
    <rPh sb="1" eb="3">
      <t>テンプ</t>
    </rPh>
    <rPh sb="4" eb="6">
      <t>ヒツヨウ</t>
    </rPh>
    <rPh sb="7" eb="9">
      <t>シリョウ</t>
    </rPh>
    <phoneticPr fontId="6"/>
  </si>
  <si>
    <t>＜自家発電設備使用者＞</t>
    <rPh sb="1" eb="3">
      <t>ジカ</t>
    </rPh>
    <rPh sb="3" eb="5">
      <t>ハツデン</t>
    </rPh>
    <rPh sb="5" eb="7">
      <t>セツビ</t>
    </rPh>
    <rPh sb="7" eb="10">
      <t>シヨウシャ</t>
    </rPh>
    <phoneticPr fontId="6"/>
  </si>
  <si>
    <t>（事業者名）</t>
    <rPh sb="1" eb="4">
      <t>ジギョウシャ</t>
    </rPh>
    <rPh sb="4" eb="5">
      <t>メイ</t>
    </rPh>
    <phoneticPr fontId="6"/>
  </si>
  <si>
    <t>●　運転実績の根拠となる資料を添付すること。</t>
    <rPh sb="2" eb="4">
      <t>ウンテン</t>
    </rPh>
    <rPh sb="4" eb="6">
      <t>ジッセキ</t>
    </rPh>
    <rPh sb="7" eb="9">
      <t>コンキョ</t>
    </rPh>
    <rPh sb="12" eb="14">
      <t>シリョウ</t>
    </rPh>
    <rPh sb="15" eb="17">
      <t>テンプ</t>
    </rPh>
    <phoneticPr fontId="6"/>
  </si>
  <si>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6"/>
  </si>
  <si>
    <t>（担当者）</t>
    <rPh sb="1" eb="4">
      <t>タントウシャ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</si>
</sst>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_);[Red]\(0.0\)"/>
    <numFmt numFmtId="178" formatCode="0.00_ ;[Red]\-0.00\ "/>
    <numFmt numFmtId="179" formatCode="#,##0.0_ "/>
    <numFmt numFmtId="180" formatCode="#,##0.0_ ;[Red]\-#,##0.0\ "/>
    <numFmt numFmtId="181" formatCode="0.00_ "/>
    <numFmt numFmtId="182" formatCode="0.0%"/>
  </numFmts>
  <fonts count="20">
    <font>
      <sz val="11"/>
      <color theme="1"/>
      <name val="游ゴシック"/>
      <family val="2"/>
      <charset val="128"/>
      <scheme val="minor"/>
    </font>
    <font>
      <sz val="11"/>
      <name val="ＭＳ Ｐゴシック"/>
      <family val="3"/>
      <charset val="128"/>
    </font>
    <font>
      <sz val="14"/>
      <name val="ＭＳ Ｐゴシック"/>
      <family val="3"/>
      <charset val="128"/>
    </font>
    <font>
      <sz val="6"/>
      <name val="游ゴシック"/>
      <family val="2"/>
      <charset val="128"/>
      <scheme val="minor"/>
    </font>
    <font>
      <sz val="11"/>
      <name val="ＭＳ 明朝"/>
      <family val="1"/>
      <charset val="128"/>
    </font>
    <font>
      <sz val="12"/>
      <name val="ＭＳ 明朝"/>
      <family val="1"/>
      <charset val="128"/>
    </font>
    <font>
      <sz val="6"/>
      <name val="ＭＳ Ｐゴシック"/>
      <family val="3"/>
      <charset val="128"/>
    </font>
    <font>
      <sz val="9"/>
      <name val="Meiryo UI"/>
      <family val="3"/>
      <charset val="128"/>
    </font>
    <font>
      <sz val="11"/>
      <name val="Meiryo UI"/>
      <family val="3"/>
      <charset val="128"/>
    </font>
    <font>
      <b/>
      <sz val="14"/>
      <name val="Meiryo UI"/>
      <family val="3"/>
      <charset val="128"/>
    </font>
    <font>
      <b/>
      <sz val="10"/>
      <name val="Meiryo UI"/>
      <family val="3"/>
      <charset val="128"/>
    </font>
    <font>
      <b/>
      <sz val="11"/>
      <name val="ＭＳ 明朝"/>
      <family val="1"/>
      <charset val="128"/>
    </font>
    <font>
      <sz val="11"/>
      <color theme="1"/>
      <name val="Meiryo UI"/>
      <family val="3"/>
      <charset val="128"/>
    </font>
    <font>
      <sz val="10"/>
      <color theme="1"/>
      <name val="Meiryo UI"/>
      <family val="3"/>
      <charset val="128"/>
    </font>
    <font>
      <sz val="11"/>
      <name val="明朝"/>
      <family val="3"/>
      <charset val="128"/>
    </font>
    <font>
      <sz val="10"/>
      <name val="Meiryo UI"/>
      <family val="3"/>
      <charset val="128"/>
    </font>
    <font>
      <sz val="6"/>
      <name val="Meiryo UI"/>
      <family val="3"/>
      <charset val="128"/>
    </font>
    <font>
      <sz val="8"/>
      <name val="Meiryo UI"/>
      <family val="3"/>
      <charset val="128"/>
    </font>
    <font>
      <b/>
      <sz val="11"/>
      <name val="Meiryo UI"/>
      <family val="3"/>
      <charset val="128"/>
    </font>
    <font>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67955565050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4" fillId="0" borderId="0"/>
    <xf numFmtId="38" fontId="1" fillId="0" borderId="0" applyFont="0" applyFill="0" applyBorder="0" applyAlignment="0" applyProtection="0">
      <alignment vertical="center"/>
    </xf>
  </cellStyleXfs>
  <cellXfs count="262">
    <xf numFmtId="0" fontId="0" fillId="0" borderId="0" xfId="0">
      <alignmen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4" fillId="0" borderId="0" xfId="1" applyNumberFormat="1" applyFont="1" applyBorder="1" applyAlignment="1">
      <alignment vertical="center"/>
    </xf>
    <xf numFmtId="0" fontId="4" fillId="2" borderId="0" xfId="1" applyNumberFormat="1" applyFont="1" applyFill="1" applyAlignment="1">
      <alignment vertical="center"/>
    </xf>
    <xf numFmtId="0" fontId="8" fillId="2" borderId="0" xfId="1" applyNumberFormat="1" applyFont="1" applyFill="1" applyAlignment="1">
      <alignment vertical="center"/>
    </xf>
    <xf numFmtId="0" fontId="4" fillId="0" borderId="0" xfId="1" applyNumberFormat="1" applyFont="1" applyAlignment="1">
      <alignment vertical="center"/>
    </xf>
    <xf numFmtId="0" fontId="11" fillId="2" borderId="0" xfId="1" applyNumberFormat="1" applyFont="1" applyFill="1" applyAlignment="1">
      <alignment horizontal="center" vertical="center"/>
    </xf>
    <xf numFmtId="0" fontId="8" fillId="2" borderId="0" xfId="1" applyFont="1" applyFill="1" applyBorder="1" applyAlignment="1">
      <alignment vertical="center" wrapText="1"/>
    </xf>
    <xf numFmtId="178" fontId="8" fillId="4" borderId="13" xfId="1" applyNumberFormat="1" applyFont="1" applyFill="1" applyBorder="1" applyAlignment="1">
      <alignment vertical="center"/>
    </xf>
    <xf numFmtId="177" fontId="8" fillId="2" borderId="11" xfId="1" applyNumberFormat="1" applyFont="1" applyFill="1" applyBorder="1" applyAlignment="1">
      <alignment vertical="center"/>
    </xf>
    <xf numFmtId="0" fontId="8" fillId="2" borderId="8" xfId="1" applyNumberFormat="1" applyFont="1" applyFill="1" applyBorder="1" applyAlignment="1">
      <alignment vertical="center"/>
    </xf>
    <xf numFmtId="178" fontId="8" fillId="3" borderId="8" xfId="2" applyNumberFormat="1" applyFont="1" applyFill="1" applyBorder="1" applyAlignment="1">
      <alignment vertical="center"/>
    </xf>
    <xf numFmtId="177" fontId="8" fillId="2" borderId="0" xfId="1" applyNumberFormat="1" applyFont="1" applyFill="1" applyBorder="1" applyAlignment="1">
      <alignment vertical="center" shrinkToFit="1"/>
    </xf>
    <xf numFmtId="177" fontId="8" fillId="2" borderId="0" xfId="1" applyNumberFormat="1" applyFont="1" applyFill="1" applyBorder="1" applyAlignment="1">
      <alignment vertical="center"/>
    </xf>
    <xf numFmtId="0" fontId="8" fillId="2" borderId="0" xfId="1" applyNumberFormat="1" applyFont="1" applyFill="1" applyBorder="1" applyAlignment="1">
      <alignment vertical="center" textRotation="255" wrapText="1"/>
    </xf>
    <xf numFmtId="0" fontId="8" fillId="2" borderId="0" xfId="1" applyNumberFormat="1" applyFont="1" applyFill="1" applyBorder="1" applyAlignment="1">
      <alignment vertical="center" wrapText="1"/>
    </xf>
    <xf numFmtId="178" fontId="8" fillId="4" borderId="14" xfId="1" applyNumberFormat="1" applyFont="1" applyFill="1" applyBorder="1" applyAlignment="1">
      <alignment vertical="center"/>
    </xf>
    <xf numFmtId="177" fontId="8" fillId="2" borderId="3" xfId="1" applyNumberFormat="1" applyFont="1" applyFill="1" applyBorder="1" applyAlignment="1">
      <alignment vertical="center"/>
    </xf>
    <xf numFmtId="0" fontId="8" fillId="2" borderId="1" xfId="1" applyNumberFormat="1" applyFont="1" applyFill="1" applyBorder="1" applyAlignment="1">
      <alignment vertical="center"/>
    </xf>
    <xf numFmtId="178" fontId="8" fillId="3" borderId="1" xfId="2" applyNumberFormat="1" applyFont="1" applyFill="1" applyBorder="1" applyAlignment="1">
      <alignment vertical="center"/>
    </xf>
    <xf numFmtId="0" fontId="8" fillId="3" borderId="1" xfId="1" applyFont="1" applyFill="1" applyBorder="1">
      <alignment vertical="center"/>
    </xf>
    <xf numFmtId="0" fontId="8" fillId="2" borderId="0" xfId="1" applyFont="1" applyFill="1">
      <alignment vertical="center"/>
    </xf>
    <xf numFmtId="178" fontId="8" fillId="4" borderId="2" xfId="2" applyNumberFormat="1" applyFont="1" applyFill="1" applyBorder="1" applyAlignment="1">
      <alignment vertical="center"/>
    </xf>
    <xf numFmtId="177" fontId="8" fillId="2" borderId="15" xfId="1" applyNumberFormat="1" applyFont="1" applyFill="1" applyBorder="1" applyAlignment="1">
      <alignment vertical="center"/>
    </xf>
    <xf numFmtId="177" fontId="8" fillId="2" borderId="1" xfId="1" applyNumberFormat="1" applyFont="1" applyFill="1" applyBorder="1" applyAlignment="1">
      <alignment vertical="center"/>
    </xf>
    <xf numFmtId="0" fontId="8" fillId="0" borderId="1" xfId="1" applyFont="1" applyBorder="1">
      <alignment vertical="center"/>
    </xf>
    <xf numFmtId="0" fontId="8" fillId="2" borderId="0" xfId="1" applyFont="1" applyFill="1" applyBorder="1" applyAlignment="1">
      <alignment horizontal="center" vertical="center" shrinkToFit="1"/>
    </xf>
    <xf numFmtId="0" fontId="8" fillId="2" borderId="16" xfId="1" applyNumberFormat="1" applyFont="1" applyFill="1" applyBorder="1" applyAlignment="1">
      <alignment horizontal="center" vertical="center" textRotation="255" wrapText="1"/>
    </xf>
    <xf numFmtId="0" fontId="8" fillId="2" borderId="16" xfId="1" applyNumberFormat="1" applyFont="1" applyFill="1" applyBorder="1" applyAlignment="1">
      <alignment vertical="center" wrapText="1"/>
    </xf>
    <xf numFmtId="0" fontId="8" fillId="2" borderId="16" xfId="1" applyFont="1" applyFill="1" applyBorder="1" applyAlignment="1">
      <alignment vertical="center" wrapText="1"/>
    </xf>
    <xf numFmtId="0" fontId="8" fillId="2" borderId="16" xfId="1" applyNumberFormat="1" applyFont="1" applyFill="1" applyBorder="1" applyAlignment="1">
      <alignment horizontal="center" vertical="center" wrapText="1"/>
    </xf>
    <xf numFmtId="0" fontId="8" fillId="2" borderId="16" xfId="1" applyFont="1" applyFill="1" applyBorder="1" applyAlignment="1">
      <alignment horizontal="center" vertical="center" wrapText="1"/>
    </xf>
    <xf numFmtId="179" fontId="8" fillId="2" borderId="16" xfId="1" applyNumberFormat="1" applyFont="1" applyFill="1" applyBorder="1" applyAlignment="1">
      <alignment horizontal="right" vertical="center"/>
    </xf>
    <xf numFmtId="0" fontId="8" fillId="2" borderId="16" xfId="2" applyFont="1" applyFill="1" applyBorder="1" applyAlignment="1">
      <alignment horizontal="center" vertical="center" wrapText="1"/>
    </xf>
    <xf numFmtId="179" fontId="8" fillId="2" borderId="16" xfId="1" applyNumberFormat="1" applyFont="1" applyFill="1" applyBorder="1" applyAlignment="1">
      <alignment horizontal="right" vertical="center" wrapText="1"/>
    </xf>
    <xf numFmtId="177" fontId="8" fillId="2" borderId="16" xfId="1" applyNumberFormat="1" applyFont="1" applyFill="1" applyBorder="1" applyAlignment="1">
      <alignment vertical="center"/>
    </xf>
    <xf numFmtId="0" fontId="4" fillId="2" borderId="16" xfId="1" applyNumberFormat="1" applyFont="1" applyFill="1" applyBorder="1" applyAlignment="1">
      <alignment horizontal="center" vertical="center"/>
    </xf>
    <xf numFmtId="177" fontId="8" fillId="2" borderId="16" xfId="1" applyNumberFormat="1" applyFont="1" applyFill="1" applyBorder="1" applyAlignment="1">
      <alignment horizontal="center" vertical="center"/>
    </xf>
    <xf numFmtId="0" fontId="4" fillId="2" borderId="16" xfId="1" applyNumberFormat="1" applyFont="1" applyFill="1" applyBorder="1" applyAlignment="1">
      <alignment vertical="center"/>
    </xf>
    <xf numFmtId="178" fontId="8" fillId="2" borderId="16" xfId="2" applyNumberFormat="1" applyFont="1" applyFill="1" applyBorder="1" applyAlignment="1">
      <alignment vertical="center"/>
    </xf>
    <xf numFmtId="0" fontId="15" fillId="5" borderId="19" xfId="1" applyNumberFormat="1" applyFont="1" applyFill="1" applyBorder="1" applyAlignment="1">
      <alignment horizontal="center" vertical="center"/>
    </xf>
    <xf numFmtId="0" fontId="15" fillId="5" borderId="20" xfId="1" applyNumberFormat="1" applyFont="1" applyFill="1" applyBorder="1" applyAlignment="1">
      <alignment horizontal="center" vertical="center"/>
    </xf>
    <xf numFmtId="0" fontId="8" fillId="4" borderId="21" xfId="1" applyNumberFormat="1" applyFont="1" applyFill="1" applyBorder="1" applyAlignment="1">
      <alignment horizontal="center" vertical="center"/>
    </xf>
    <xf numFmtId="0" fontId="8" fillId="4" borderId="22" xfId="1" applyNumberFormat="1" applyFont="1" applyFill="1" applyBorder="1" applyAlignment="1">
      <alignment horizontal="center" vertical="center"/>
    </xf>
    <xf numFmtId="0" fontId="8" fillId="4" borderId="23" xfId="1" applyNumberFormat="1" applyFont="1" applyFill="1" applyBorder="1" applyAlignment="1">
      <alignment horizontal="center" vertical="center"/>
    </xf>
    <xf numFmtId="0" fontId="4" fillId="0" borderId="24" xfId="1" applyNumberFormat="1" applyFont="1" applyBorder="1" applyAlignment="1">
      <alignment vertical="center"/>
    </xf>
    <xf numFmtId="180" fontId="8" fillId="3" borderId="29" xfId="1" applyNumberFormat="1" applyFont="1" applyFill="1" applyBorder="1" applyAlignment="1">
      <alignment vertical="center"/>
    </xf>
    <xf numFmtId="180" fontId="8" fillId="3" borderId="30" xfId="1" applyNumberFormat="1" applyFont="1" applyFill="1" applyBorder="1" applyAlignment="1">
      <alignment vertical="center"/>
    </xf>
    <xf numFmtId="180" fontId="8" fillId="3" borderId="31" xfId="1" applyNumberFormat="1" applyFont="1" applyFill="1" applyBorder="1" applyAlignment="1">
      <alignment vertical="center"/>
    </xf>
    <xf numFmtId="180" fontId="8" fillId="0" borderId="29" xfId="1" applyNumberFormat="1" applyFont="1" applyFill="1" applyBorder="1" applyAlignment="1">
      <alignment vertical="center"/>
    </xf>
    <xf numFmtId="180" fontId="8" fillId="0" borderId="30" xfId="1" applyNumberFormat="1" applyFont="1" applyFill="1" applyBorder="1" applyAlignment="1">
      <alignment vertical="center"/>
    </xf>
    <xf numFmtId="180" fontId="8" fillId="0" borderId="31" xfId="1" applyNumberFormat="1" applyFont="1" applyFill="1" applyBorder="1" applyAlignment="1">
      <alignment vertical="center"/>
    </xf>
    <xf numFmtId="180" fontId="8" fillId="2" borderId="34" xfId="1" applyNumberFormat="1" applyFont="1" applyFill="1" applyBorder="1" applyAlignment="1">
      <alignment vertical="center"/>
    </xf>
    <xf numFmtId="180" fontId="8" fillId="2" borderId="35" xfId="1" applyNumberFormat="1" applyFont="1" applyFill="1" applyBorder="1" applyAlignment="1">
      <alignment vertical="center"/>
    </xf>
    <xf numFmtId="180" fontId="8" fillId="2" borderId="36" xfId="1" applyNumberFormat="1" applyFont="1" applyFill="1" applyBorder="1" applyAlignment="1">
      <alignment vertical="center"/>
    </xf>
    <xf numFmtId="38" fontId="8" fillId="3" borderId="29" xfId="3" applyNumberFormat="1" applyFont="1" applyFill="1" applyBorder="1" applyAlignment="1">
      <alignment vertical="center"/>
    </xf>
    <xf numFmtId="38" fontId="8" fillId="3" borderId="30" xfId="3" applyNumberFormat="1" applyFont="1" applyFill="1" applyBorder="1" applyAlignment="1">
      <alignment vertical="center"/>
    </xf>
    <xf numFmtId="38" fontId="8" fillId="3" borderId="37" xfId="3" applyNumberFormat="1" applyFont="1" applyFill="1" applyBorder="1" applyAlignment="1">
      <alignment vertical="center"/>
    </xf>
    <xf numFmtId="38" fontId="8" fillId="2" borderId="0" xfId="3" applyFont="1" applyFill="1" applyBorder="1" applyAlignment="1">
      <alignment vertical="center"/>
    </xf>
    <xf numFmtId="177" fontId="8" fillId="0" borderId="29" xfId="1" applyNumberFormat="1" applyFont="1" applyFill="1" applyBorder="1" applyAlignment="1">
      <alignment horizontal="right" vertical="center"/>
    </xf>
    <xf numFmtId="177" fontId="8" fillId="0" borderId="30" xfId="1" applyNumberFormat="1" applyFont="1" applyFill="1" applyBorder="1" applyAlignment="1">
      <alignment horizontal="right" vertical="center"/>
    </xf>
    <xf numFmtId="177" fontId="8" fillId="0" borderId="37" xfId="1" applyNumberFormat="1" applyFont="1" applyFill="1" applyBorder="1" applyAlignment="1">
      <alignment horizontal="right" vertical="center"/>
    </xf>
    <xf numFmtId="0" fontId="4" fillId="0" borderId="0" xfId="1" applyNumberFormat="1" applyFont="1" applyFill="1" applyBorder="1" applyAlignment="1">
      <alignment vertical="center"/>
    </xf>
    <xf numFmtId="177" fontId="8" fillId="0" borderId="29" xfId="1" applyNumberFormat="1" applyFont="1" applyFill="1" applyBorder="1" applyAlignment="1">
      <alignment horizontal="right" vertical="center" wrapText="1"/>
    </xf>
    <xf numFmtId="177" fontId="8" fillId="0" borderId="30" xfId="1" applyNumberFormat="1" applyFont="1" applyFill="1" applyBorder="1" applyAlignment="1">
      <alignment horizontal="right" vertical="center" wrapText="1"/>
    </xf>
    <xf numFmtId="177" fontId="8" fillId="0" borderId="37" xfId="1" applyNumberFormat="1" applyFont="1" applyFill="1" applyBorder="1" applyAlignment="1">
      <alignment horizontal="right" vertical="center" wrapText="1"/>
    </xf>
    <xf numFmtId="177" fontId="8" fillId="0" borderId="44" xfId="1" applyNumberFormat="1" applyFont="1" applyFill="1" applyBorder="1" applyAlignment="1">
      <alignment horizontal="right" vertical="center"/>
    </xf>
    <xf numFmtId="177" fontId="8" fillId="0" borderId="45" xfId="1" applyNumberFormat="1" applyFont="1" applyFill="1" applyBorder="1" applyAlignment="1">
      <alignment horizontal="right" vertical="center"/>
    </xf>
    <xf numFmtId="177" fontId="8" fillId="0" borderId="46" xfId="1" applyNumberFormat="1" applyFont="1" applyFill="1" applyBorder="1" applyAlignment="1">
      <alignment horizontal="right" vertical="center"/>
    </xf>
    <xf numFmtId="0" fontId="8" fillId="2" borderId="0" xfId="1" applyNumberFormat="1" applyFont="1" applyFill="1" applyBorder="1" applyAlignment="1">
      <alignment vertical="center"/>
    </xf>
    <xf numFmtId="0" fontId="8" fillId="4" borderId="57" xfId="1" applyNumberFormat="1" applyFont="1" applyFill="1" applyBorder="1" applyAlignment="1">
      <alignment vertical="center"/>
    </xf>
    <xf numFmtId="0" fontId="8" fillId="2" borderId="0" xfId="1" applyNumberFormat="1" applyFont="1" applyFill="1" applyBorder="1" applyAlignment="1">
      <alignment horizontal="center" vertical="center"/>
    </xf>
    <xf numFmtId="0" fontId="17" fillId="4" borderId="61" xfId="1" applyNumberFormat="1" applyFont="1" applyFill="1" applyBorder="1" applyAlignment="1">
      <alignment horizontal="center" vertical="center"/>
    </xf>
    <xf numFmtId="182" fontId="18" fillId="2" borderId="0" xfId="1" applyNumberFormat="1" applyFont="1" applyFill="1" applyBorder="1" applyAlignment="1">
      <alignment vertical="center"/>
    </xf>
    <xf numFmtId="0" fontId="17" fillId="4" borderId="64" xfId="1" applyNumberFormat="1" applyFont="1" applyFill="1" applyBorder="1" applyAlignment="1">
      <alignment horizontal="center" vertical="center"/>
    </xf>
    <xf numFmtId="0" fontId="8" fillId="2" borderId="0" xfId="1" applyNumberFormat="1" applyFont="1" applyFill="1" applyBorder="1" applyAlignment="1">
      <alignment horizontal="left" vertical="center"/>
    </xf>
    <xf numFmtId="0" fontId="8" fillId="2" borderId="0" xfId="1" applyNumberFormat="1" applyFont="1" applyFill="1" applyBorder="1" applyAlignment="1">
      <alignment horizontal="center" vertical="center" wrapText="1"/>
    </xf>
    <xf numFmtId="0" fontId="8" fillId="2" borderId="10" xfId="1" applyNumberFormat="1" applyFont="1" applyFill="1" applyBorder="1" applyAlignment="1">
      <alignment vertical="center"/>
    </xf>
    <xf numFmtId="0" fontId="8" fillId="3" borderId="43" xfId="1" applyNumberFormat="1" applyFont="1" applyFill="1" applyBorder="1" applyAlignment="1">
      <alignment vertical="center" wrapText="1"/>
    </xf>
    <xf numFmtId="0" fontId="8" fillId="3" borderId="41" xfId="1" applyNumberFormat="1" applyFont="1" applyFill="1" applyBorder="1" applyAlignment="1">
      <alignment vertical="center" wrapText="1"/>
    </xf>
    <xf numFmtId="0" fontId="8" fillId="3" borderId="42" xfId="1" applyNumberFormat="1" applyFont="1" applyFill="1" applyBorder="1" applyAlignment="1">
      <alignment vertical="center" wrapText="1"/>
    </xf>
    <xf numFmtId="0" fontId="8" fillId="3" borderId="46" xfId="1" applyNumberFormat="1" applyFont="1" applyFill="1" applyBorder="1" applyAlignment="1">
      <alignment vertical="center" wrapText="1"/>
    </xf>
    <xf numFmtId="0" fontId="8" fillId="2" borderId="0" xfId="1" applyNumberFormat="1" applyFont="1" applyFill="1" applyBorder="1" applyAlignment="1">
      <alignment horizontal="left" vertical="center" wrapText="1"/>
    </xf>
    <xf numFmtId="0" fontId="8" fillId="3" borderId="40" xfId="1" applyNumberFormat="1" applyFont="1" applyFill="1" applyBorder="1" applyAlignment="1">
      <alignment vertical="center" wrapText="1"/>
    </xf>
    <xf numFmtId="0" fontId="8" fillId="3" borderId="43" xfId="1" applyNumberFormat="1" applyFont="1" applyFill="1" applyBorder="1" applyAlignment="1">
      <alignment horizontal="center" vertical="center"/>
    </xf>
    <xf numFmtId="0" fontId="8" fillId="3" borderId="41" xfId="1" applyNumberFormat="1" applyFont="1" applyFill="1" applyBorder="1" applyAlignment="1">
      <alignment horizontal="center" vertical="center"/>
    </xf>
    <xf numFmtId="0" fontId="8" fillId="3" borderId="42" xfId="1" applyNumberFormat="1" applyFont="1" applyFill="1" applyBorder="1" applyAlignment="1">
      <alignment horizontal="center" vertical="center"/>
    </xf>
    <xf numFmtId="0" fontId="8" fillId="3" borderId="43" xfId="1" applyNumberFormat="1" applyFont="1" applyFill="1" applyBorder="1" applyAlignment="1">
      <alignment horizontal="center" vertical="center" wrapText="1"/>
    </xf>
    <xf numFmtId="0" fontId="8" fillId="3" borderId="41" xfId="1" applyNumberFormat="1" applyFont="1" applyFill="1" applyBorder="1" applyAlignment="1">
      <alignment horizontal="center" vertical="center" wrapText="1"/>
    </xf>
    <xf numFmtId="0" fontId="8" fillId="3" borderId="42" xfId="1" applyNumberFormat="1" applyFont="1" applyFill="1" applyBorder="1" applyAlignment="1">
      <alignment horizontal="center" vertical="center" wrapText="1"/>
    </xf>
    <xf numFmtId="0" fontId="8" fillId="3" borderId="2" xfId="1" applyNumberFormat="1" applyFont="1" applyFill="1" applyBorder="1" applyAlignment="1">
      <alignment vertical="center" wrapText="1"/>
    </xf>
    <xf numFmtId="0" fontId="8" fillId="3" borderId="12" xfId="1" applyNumberFormat="1" applyFont="1" applyFill="1" applyBorder="1" applyAlignment="1">
      <alignment vertical="center" wrapText="1"/>
    </xf>
    <xf numFmtId="0" fontId="8" fillId="3" borderId="37" xfId="1" applyNumberFormat="1" applyFont="1" applyFill="1" applyBorder="1" applyAlignment="1">
      <alignment vertical="center" wrapText="1"/>
    </xf>
    <xf numFmtId="0" fontId="8" fillId="3" borderId="39" xfId="1" applyNumberFormat="1" applyFont="1" applyFill="1" applyBorder="1" applyAlignment="1">
      <alignment vertical="center" wrapText="1"/>
    </xf>
    <xf numFmtId="0" fontId="8" fillId="3" borderId="3" xfId="1" applyNumberFormat="1" applyFont="1" applyFill="1" applyBorder="1" applyAlignment="1">
      <alignment vertical="center" wrapText="1"/>
    </xf>
    <xf numFmtId="0" fontId="8" fillId="3" borderId="2" xfId="1" applyNumberFormat="1" applyFont="1" applyFill="1" applyBorder="1" applyAlignment="1">
      <alignment horizontal="center" vertical="center"/>
    </xf>
    <xf numFmtId="0" fontId="8" fillId="3" borderId="12" xfId="1" applyNumberFormat="1" applyFont="1" applyFill="1" applyBorder="1" applyAlignment="1">
      <alignment horizontal="center" vertical="center"/>
    </xf>
    <xf numFmtId="0" fontId="8" fillId="3" borderId="3" xfId="1" applyNumberFormat="1" applyFont="1" applyFill="1" applyBorder="1" applyAlignment="1">
      <alignment horizontal="center" vertical="center"/>
    </xf>
    <xf numFmtId="0" fontId="8" fillId="3" borderId="2" xfId="1" applyNumberFormat="1" applyFont="1" applyFill="1" applyBorder="1" applyAlignment="1">
      <alignment horizontal="center" vertical="center" wrapText="1"/>
    </xf>
    <xf numFmtId="0" fontId="8" fillId="3" borderId="12" xfId="1" applyNumberFormat="1" applyFont="1" applyFill="1" applyBorder="1" applyAlignment="1">
      <alignment horizontal="center" vertical="center" wrapText="1"/>
    </xf>
    <xf numFmtId="0" fontId="8" fillId="3" borderId="3" xfId="1" applyNumberFormat="1" applyFont="1" applyFill="1" applyBorder="1" applyAlignment="1">
      <alignment horizontal="center" vertical="center" wrapText="1"/>
    </xf>
    <xf numFmtId="0" fontId="8" fillId="4" borderId="62" xfId="1" applyNumberFormat="1" applyFont="1" applyFill="1" applyBorder="1" applyAlignment="1">
      <alignment horizontal="center" vertical="center"/>
    </xf>
    <xf numFmtId="0" fontId="8" fillId="4" borderId="63" xfId="1" applyNumberFormat="1" applyFont="1" applyFill="1" applyBorder="1" applyAlignment="1">
      <alignment horizontal="center" vertical="center"/>
    </xf>
    <xf numFmtId="177" fontId="8" fillId="3" borderId="42" xfId="1" applyNumberFormat="1" applyFont="1" applyFill="1" applyBorder="1" applyAlignment="1">
      <alignment horizontal="center" vertical="center"/>
    </xf>
    <xf numFmtId="0" fontId="8" fillId="3" borderId="63" xfId="1" applyNumberFormat="1" applyFont="1" applyFill="1" applyBorder="1" applyAlignment="1">
      <alignment horizontal="center" vertical="center"/>
    </xf>
    <xf numFmtId="177" fontId="18" fillId="0" borderId="63" xfId="1" applyNumberFormat="1" applyFont="1" applyFill="1" applyBorder="1" applyAlignment="1">
      <alignment horizontal="center" vertical="center"/>
    </xf>
    <xf numFmtId="177" fontId="18" fillId="0" borderId="64" xfId="1" applyNumberFormat="1" applyFont="1" applyFill="1" applyBorder="1" applyAlignment="1">
      <alignment horizontal="center" vertical="center"/>
    </xf>
    <xf numFmtId="0" fontId="8" fillId="2" borderId="0" xfId="1" applyNumberFormat="1" applyFont="1" applyFill="1" applyBorder="1" applyAlignment="1">
      <alignment horizontal="center" vertical="center"/>
    </xf>
    <xf numFmtId="0" fontId="8" fillId="3" borderId="26" xfId="1" applyNumberFormat="1" applyFont="1" applyFill="1" applyBorder="1" applyAlignment="1">
      <alignment vertical="center" wrapText="1"/>
    </xf>
    <xf numFmtId="0" fontId="8" fillId="3" borderId="27" xfId="1" applyNumberFormat="1" applyFont="1" applyFill="1" applyBorder="1" applyAlignment="1">
      <alignment vertical="center" wrapText="1"/>
    </xf>
    <xf numFmtId="0" fontId="8" fillId="3" borderId="28" xfId="1" applyNumberFormat="1" applyFont="1" applyFill="1" applyBorder="1" applyAlignment="1">
      <alignment vertical="center" wrapText="1"/>
    </xf>
    <xf numFmtId="0" fontId="8" fillId="3" borderId="60" xfId="1" applyNumberFormat="1" applyFont="1" applyFill="1" applyBorder="1" applyAlignment="1">
      <alignment vertical="center" wrapText="1"/>
    </xf>
    <xf numFmtId="0" fontId="8" fillId="4" borderId="59" xfId="1" applyNumberFormat="1" applyFont="1" applyFill="1" applyBorder="1" applyAlignment="1">
      <alignment horizontal="center" vertical="center"/>
    </xf>
    <xf numFmtId="0" fontId="8" fillId="4" borderId="28" xfId="1" applyNumberFormat="1" applyFont="1" applyFill="1" applyBorder="1" applyAlignment="1">
      <alignment horizontal="center" vertical="center"/>
    </xf>
    <xf numFmtId="177" fontId="8" fillId="3" borderId="59" xfId="1" applyNumberFormat="1" applyFont="1" applyFill="1" applyBorder="1" applyAlignment="1">
      <alignment horizontal="center" vertical="center"/>
    </xf>
    <xf numFmtId="177" fontId="8" fillId="3" borderId="28" xfId="1" applyNumberFormat="1" applyFont="1" applyFill="1" applyBorder="1" applyAlignment="1">
      <alignment horizontal="center" vertical="center"/>
    </xf>
    <xf numFmtId="177" fontId="18" fillId="0" borderId="26" xfId="1" applyNumberFormat="1" applyFont="1" applyFill="1" applyBorder="1" applyAlignment="1">
      <alignment horizontal="center" vertical="center"/>
    </xf>
    <xf numFmtId="177" fontId="18" fillId="0" borderId="60" xfId="1" applyNumberFormat="1" applyFont="1" applyFill="1" applyBorder="1" applyAlignment="1">
      <alignment horizontal="center" vertical="center"/>
    </xf>
    <xf numFmtId="0" fontId="8" fillId="3" borderId="59" xfId="1" applyNumberFormat="1" applyFont="1" applyFill="1" applyBorder="1" applyAlignment="1">
      <alignment vertical="center" wrapText="1"/>
    </xf>
    <xf numFmtId="0" fontId="8" fillId="3" borderId="26" xfId="1" applyNumberFormat="1" applyFont="1" applyFill="1" applyBorder="1" applyAlignment="1">
      <alignment horizontal="center" vertical="center"/>
    </xf>
    <xf numFmtId="0" fontId="8" fillId="3" borderId="27" xfId="1" applyNumberFormat="1" applyFont="1" applyFill="1" applyBorder="1" applyAlignment="1">
      <alignment horizontal="center" vertical="center"/>
    </xf>
    <xf numFmtId="0" fontId="8" fillId="3" borderId="28" xfId="1" applyNumberFormat="1" applyFont="1" applyFill="1" applyBorder="1" applyAlignment="1">
      <alignment horizontal="center" vertical="center"/>
    </xf>
    <xf numFmtId="0" fontId="8" fillId="3" borderId="26" xfId="1" applyNumberFormat="1" applyFont="1" applyFill="1" applyBorder="1" applyAlignment="1">
      <alignment horizontal="center" vertical="center" wrapText="1"/>
    </xf>
    <xf numFmtId="0" fontId="8" fillId="3" borderId="27" xfId="1" applyNumberFormat="1" applyFont="1" applyFill="1" applyBorder="1" applyAlignment="1">
      <alignment horizontal="center" vertical="center" wrapText="1"/>
    </xf>
    <xf numFmtId="0" fontId="8" fillId="3" borderId="28" xfId="1" applyNumberFormat="1" applyFont="1" applyFill="1" applyBorder="1" applyAlignment="1">
      <alignment horizontal="center" vertical="center" wrapText="1"/>
    </xf>
    <xf numFmtId="0" fontId="7" fillId="4" borderId="49" xfId="1" applyNumberFormat="1" applyFont="1" applyFill="1" applyBorder="1" applyAlignment="1">
      <alignment horizontal="center" vertical="center" wrapText="1"/>
    </xf>
    <xf numFmtId="0" fontId="7" fillId="4" borderId="50" xfId="1" applyNumberFormat="1" applyFont="1" applyFill="1" applyBorder="1" applyAlignment="1">
      <alignment horizontal="center" vertical="center" wrapText="1"/>
    </xf>
    <xf numFmtId="0" fontId="7" fillId="4" borderId="48" xfId="1" applyNumberFormat="1" applyFont="1" applyFill="1" applyBorder="1" applyAlignment="1">
      <alignment horizontal="center" vertical="center" wrapText="1"/>
    </xf>
    <xf numFmtId="0" fontId="7" fillId="4" borderId="54" xfId="1" applyNumberFormat="1" applyFont="1" applyFill="1" applyBorder="1" applyAlignment="1">
      <alignment horizontal="center" vertical="center" wrapText="1"/>
    </xf>
    <xf numFmtId="0" fontId="7" fillId="4" borderId="16" xfId="1" applyNumberFormat="1" applyFont="1" applyFill="1" applyBorder="1" applyAlignment="1">
      <alignment horizontal="center" vertical="center" wrapText="1"/>
    </xf>
    <xf numFmtId="0" fontId="7" fillId="4" borderId="53" xfId="1" applyNumberFormat="1" applyFont="1" applyFill="1" applyBorder="1" applyAlignment="1">
      <alignment horizontal="center" vertical="center" wrapText="1"/>
    </xf>
    <xf numFmtId="0" fontId="8" fillId="4" borderId="49" xfId="1" applyNumberFormat="1" applyFont="1" applyFill="1" applyBorder="1" applyAlignment="1">
      <alignment horizontal="center" vertical="center" wrapText="1"/>
    </xf>
    <xf numFmtId="0" fontId="8" fillId="4" borderId="50" xfId="1" applyNumberFormat="1" applyFont="1" applyFill="1" applyBorder="1" applyAlignment="1">
      <alignment horizontal="center" vertical="center" wrapText="1"/>
    </xf>
    <xf numFmtId="0" fontId="8" fillId="4" borderId="51" xfId="1" applyNumberFormat="1" applyFont="1" applyFill="1" applyBorder="1" applyAlignment="1">
      <alignment horizontal="center" vertical="center" wrapText="1"/>
    </xf>
    <xf numFmtId="0" fontId="8" fillId="4" borderId="54" xfId="1" applyNumberFormat="1" applyFont="1" applyFill="1" applyBorder="1" applyAlignment="1">
      <alignment horizontal="center" vertical="center" wrapText="1"/>
    </xf>
    <xf numFmtId="0" fontId="8" fillId="4" borderId="16" xfId="1" applyNumberFormat="1" applyFont="1" applyFill="1" applyBorder="1" applyAlignment="1">
      <alignment horizontal="center" vertical="center" wrapText="1"/>
    </xf>
    <xf numFmtId="0" fontId="8" fillId="4" borderId="55" xfId="1" applyNumberFormat="1" applyFont="1" applyFill="1" applyBorder="1" applyAlignment="1">
      <alignment horizontal="center" vertical="center" wrapText="1"/>
    </xf>
    <xf numFmtId="0" fontId="8" fillId="4" borderId="56" xfId="1" applyNumberFormat="1" applyFont="1" applyFill="1" applyBorder="1" applyAlignment="1">
      <alignment horizontal="center" vertical="center"/>
    </xf>
    <xf numFmtId="0" fontId="8" fillId="4" borderId="20" xfId="1" applyNumberFormat="1" applyFont="1" applyFill="1" applyBorder="1" applyAlignment="1">
      <alignment horizontal="center" vertical="center"/>
    </xf>
    <xf numFmtId="0" fontId="8" fillId="4" borderId="58" xfId="1" applyNumberFormat="1" applyFont="1" applyFill="1" applyBorder="1" applyAlignment="1">
      <alignment horizontal="center" vertical="center"/>
    </xf>
    <xf numFmtId="0" fontId="8" fillId="4" borderId="19" xfId="1" applyNumberFormat="1" applyFont="1" applyFill="1" applyBorder="1" applyAlignment="1">
      <alignment horizontal="center" vertical="center"/>
    </xf>
    <xf numFmtId="0" fontId="8" fillId="4" borderId="57" xfId="1" applyNumberFormat="1" applyFont="1" applyFill="1" applyBorder="1" applyAlignment="1">
      <alignment horizontal="center" vertical="center"/>
    </xf>
    <xf numFmtId="0" fontId="8" fillId="4" borderId="47" xfId="1" applyNumberFormat="1" applyFont="1" applyFill="1" applyBorder="1" applyAlignment="1">
      <alignment horizontal="center" vertical="center" wrapText="1"/>
    </xf>
    <xf numFmtId="0" fontId="8" fillId="4" borderId="48" xfId="1" applyNumberFormat="1" applyFont="1" applyFill="1" applyBorder="1" applyAlignment="1">
      <alignment horizontal="center" vertical="center" wrapText="1"/>
    </xf>
    <xf numFmtId="0" fontId="8" fillId="4" borderId="52" xfId="1" applyNumberFormat="1" applyFont="1" applyFill="1" applyBorder="1" applyAlignment="1">
      <alignment horizontal="center" vertical="center" wrapText="1"/>
    </xf>
    <xf numFmtId="0" fontId="8" fillId="4" borderId="53" xfId="1" applyNumberFormat="1" applyFont="1" applyFill="1" applyBorder="1" applyAlignment="1">
      <alignment horizontal="center" vertical="center" wrapText="1"/>
    </xf>
    <xf numFmtId="0" fontId="8" fillId="2" borderId="39" xfId="1" applyNumberFormat="1" applyFont="1" applyFill="1" applyBorder="1" applyAlignment="1">
      <alignment vertical="center" wrapText="1"/>
    </xf>
    <xf numFmtId="0" fontId="8" fillId="2" borderId="12" xfId="1" applyFont="1" applyFill="1" applyBorder="1" applyAlignment="1">
      <alignment vertical="center" wrapText="1"/>
    </xf>
    <xf numFmtId="0" fontId="8" fillId="2" borderId="3" xfId="1" applyFont="1" applyFill="1" applyBorder="1" applyAlignment="1">
      <alignment vertical="center" wrapText="1"/>
    </xf>
    <xf numFmtId="0" fontId="8" fillId="2" borderId="2" xfId="1" applyNumberFormat="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3" xfId="1" applyFont="1" applyFill="1" applyBorder="1" applyAlignment="1">
      <alignment horizontal="center" vertical="center" wrapText="1"/>
    </xf>
    <xf numFmtId="177" fontId="8" fillId="0" borderId="2" xfId="1" applyNumberFormat="1" applyFont="1" applyFill="1" applyBorder="1" applyAlignment="1">
      <alignment horizontal="right" vertical="center" wrapText="1"/>
    </xf>
    <xf numFmtId="177" fontId="8" fillId="0" borderId="12" xfId="1" applyNumberFormat="1" applyFont="1" applyFill="1" applyBorder="1" applyAlignment="1">
      <alignment horizontal="right" vertical="center" wrapText="1"/>
    </xf>
    <xf numFmtId="177" fontId="8" fillId="0" borderId="3" xfId="1" applyNumberFormat="1" applyFont="1" applyFill="1" applyBorder="1" applyAlignment="1">
      <alignment horizontal="right"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40" xfId="1" applyNumberFormat="1" applyFont="1" applyFill="1" applyBorder="1" applyAlignment="1">
      <alignment vertical="center" wrapText="1"/>
    </xf>
    <xf numFmtId="0" fontId="8" fillId="2" borderId="41" xfId="1" applyFont="1" applyFill="1" applyBorder="1" applyAlignment="1">
      <alignment vertical="center" wrapText="1"/>
    </xf>
    <xf numFmtId="0" fontId="8" fillId="2" borderId="42" xfId="1" applyFont="1" applyFill="1" applyBorder="1" applyAlignment="1">
      <alignment vertical="center" wrapText="1"/>
    </xf>
    <xf numFmtId="0" fontId="12" fillId="2" borderId="43" xfId="1" applyNumberFormat="1" applyFont="1" applyFill="1" applyBorder="1" applyAlignment="1">
      <alignment horizontal="center" vertical="center" wrapText="1"/>
    </xf>
    <xf numFmtId="0" fontId="12" fillId="2" borderId="41" xfId="1" applyNumberFormat="1" applyFont="1" applyFill="1" applyBorder="1" applyAlignment="1">
      <alignment horizontal="center" vertical="center" wrapText="1"/>
    </xf>
    <xf numFmtId="0" fontId="12" fillId="2" borderId="42" xfId="1" applyNumberFormat="1" applyFont="1" applyFill="1" applyBorder="1" applyAlignment="1">
      <alignment horizontal="center" vertical="center" wrapText="1"/>
    </xf>
    <xf numFmtId="177" fontId="8" fillId="0" borderId="43" xfId="1" applyNumberFormat="1" applyFont="1" applyFill="1" applyBorder="1" applyAlignment="1">
      <alignment horizontal="right" vertical="center" wrapText="1"/>
    </xf>
    <xf numFmtId="177" fontId="8" fillId="0" borderId="41" xfId="1" applyNumberFormat="1" applyFont="1" applyFill="1" applyBorder="1" applyAlignment="1">
      <alignment horizontal="right" vertical="center" wrapText="1"/>
    </xf>
    <xf numFmtId="177" fontId="8" fillId="0" borderId="42" xfId="1" applyNumberFormat="1" applyFont="1" applyFill="1" applyBorder="1" applyAlignment="1">
      <alignment horizontal="right" vertical="center" wrapText="1"/>
    </xf>
    <xf numFmtId="0" fontId="8" fillId="2" borderId="43"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25" xfId="1" applyNumberFormat="1" applyFont="1" applyFill="1" applyBorder="1" applyAlignment="1">
      <alignment horizontal="left" vertical="center" wrapText="1"/>
    </xf>
    <xf numFmtId="0" fontId="8" fillId="2" borderId="6" xfId="1" applyNumberFormat="1" applyFont="1" applyFill="1" applyBorder="1" applyAlignment="1">
      <alignment horizontal="left" vertical="center" wrapText="1"/>
    </xf>
    <xf numFmtId="0" fontId="8" fillId="2" borderId="7" xfId="1" applyNumberFormat="1" applyFont="1" applyFill="1" applyBorder="1" applyAlignment="1">
      <alignment horizontal="left" vertical="center" wrapText="1"/>
    </xf>
    <xf numFmtId="0" fontId="8" fillId="2" borderId="38" xfId="1" applyNumberFormat="1" applyFont="1" applyFill="1" applyBorder="1" applyAlignment="1">
      <alignment horizontal="left" vertical="center" wrapText="1"/>
    </xf>
    <xf numFmtId="0" fontId="8" fillId="2" borderId="10" xfId="1" applyNumberFormat="1" applyFont="1" applyFill="1" applyBorder="1" applyAlignment="1">
      <alignment horizontal="left" vertical="center" wrapText="1"/>
    </xf>
    <xf numFmtId="0" fontId="8" fillId="2" borderId="11" xfId="1" applyNumberFormat="1" applyFont="1" applyFill="1" applyBorder="1" applyAlignment="1">
      <alignment horizontal="left" vertical="center" wrapText="1"/>
    </xf>
    <xf numFmtId="181" fontId="8" fillId="0" borderId="2" xfId="1" applyNumberFormat="1" applyFont="1" applyFill="1" applyBorder="1" applyAlignment="1">
      <alignment horizontal="right" vertical="center" wrapText="1"/>
    </xf>
    <xf numFmtId="181" fontId="8" fillId="0" borderId="12" xfId="1" applyNumberFormat="1" applyFont="1" applyFill="1" applyBorder="1" applyAlignment="1">
      <alignment horizontal="right" vertical="center" wrapText="1"/>
    </xf>
    <xf numFmtId="181" fontId="8" fillId="0" borderId="3" xfId="1" applyNumberFormat="1" applyFont="1" applyFill="1" applyBorder="1" applyAlignment="1">
      <alignment horizontal="right" vertical="center" wrapText="1"/>
    </xf>
    <xf numFmtId="180" fontId="8" fillId="0" borderId="2" xfId="1" applyNumberFormat="1" applyFont="1" applyFill="1" applyBorder="1" applyAlignment="1">
      <alignment horizontal="right" vertical="center" wrapText="1"/>
    </xf>
    <xf numFmtId="180" fontId="8" fillId="0" borderId="12" xfId="1" applyNumberFormat="1" applyFont="1" applyFill="1" applyBorder="1" applyAlignment="1">
      <alignment horizontal="right" vertical="center" wrapText="1"/>
    </xf>
    <xf numFmtId="180" fontId="8" fillId="0" borderId="3" xfId="1" applyNumberFormat="1" applyFont="1" applyFill="1" applyBorder="1" applyAlignment="1">
      <alignment horizontal="right" vertical="center" wrapText="1"/>
    </xf>
    <xf numFmtId="0" fontId="8" fillId="2" borderId="25" xfId="1" applyNumberFormat="1" applyFont="1" applyFill="1" applyBorder="1" applyAlignment="1">
      <alignment vertical="center" wrapText="1"/>
    </xf>
    <xf numFmtId="0" fontId="8" fillId="2" borderId="6" xfId="1" applyFont="1" applyFill="1" applyBorder="1" applyAlignment="1">
      <alignment vertical="center" wrapText="1"/>
    </xf>
    <xf numFmtId="0" fontId="8" fillId="2" borderId="7" xfId="1" applyFont="1" applyFill="1" applyBorder="1" applyAlignment="1">
      <alignment vertical="center" wrapText="1"/>
    </xf>
    <xf numFmtId="0" fontId="8" fillId="2" borderId="38" xfId="1" applyFont="1" applyFill="1" applyBorder="1" applyAlignment="1">
      <alignment vertical="center" wrapText="1"/>
    </xf>
    <xf numFmtId="0" fontId="8" fillId="2" borderId="10" xfId="1" applyFont="1" applyFill="1" applyBorder="1" applyAlignment="1">
      <alignment vertical="center" wrapText="1"/>
    </xf>
    <xf numFmtId="0" fontId="8" fillId="2" borderId="11" xfId="1" applyFont="1" applyFill="1" applyBorder="1" applyAlignment="1">
      <alignment vertical="center" wrapText="1"/>
    </xf>
    <xf numFmtId="0" fontId="8" fillId="2" borderId="25" xfId="1" applyNumberFormat="1" applyFont="1" applyFill="1" applyBorder="1" applyAlignment="1">
      <alignment horizontal="center" vertical="center" textRotation="255" wrapText="1"/>
    </xf>
    <xf numFmtId="0" fontId="8" fillId="2" borderId="7" xfId="1" applyNumberFormat="1" applyFont="1" applyFill="1" applyBorder="1" applyAlignment="1">
      <alignment horizontal="center" vertical="center" textRotation="255" wrapText="1"/>
    </xf>
    <xf numFmtId="0" fontId="8" fillId="2" borderId="24" xfId="1" applyNumberFormat="1" applyFont="1" applyFill="1" applyBorder="1" applyAlignment="1">
      <alignment horizontal="center" vertical="center" textRotation="255" wrapText="1"/>
    </xf>
    <xf numFmtId="0" fontId="8" fillId="2" borderId="32" xfId="1" applyNumberFormat="1" applyFont="1" applyFill="1" applyBorder="1" applyAlignment="1">
      <alignment horizontal="center" vertical="center" textRotation="255" wrapText="1"/>
    </xf>
    <xf numFmtId="0" fontId="8" fillId="2" borderId="38" xfId="1" applyNumberFormat="1" applyFont="1" applyFill="1" applyBorder="1" applyAlignment="1">
      <alignment horizontal="center" vertical="center" textRotation="255" wrapText="1"/>
    </xf>
    <xf numFmtId="0" fontId="8" fillId="2" borderId="11" xfId="1" applyNumberFormat="1" applyFont="1" applyFill="1" applyBorder="1" applyAlignment="1">
      <alignment horizontal="center" vertical="center" textRotation="255" wrapText="1"/>
    </xf>
    <xf numFmtId="0" fontId="8" fillId="2" borderId="2" xfId="1" applyNumberFormat="1" applyFont="1" applyFill="1" applyBorder="1" applyAlignment="1">
      <alignment vertical="center" wrapText="1"/>
    </xf>
    <xf numFmtId="0" fontId="12" fillId="2" borderId="1" xfId="1" applyFont="1" applyFill="1" applyBorder="1" applyAlignment="1">
      <alignment horizontal="left" vertical="center" wrapText="1"/>
    </xf>
    <xf numFmtId="0" fontId="12" fillId="2" borderId="2" xfId="1" applyNumberFormat="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2" xfId="1" applyNumberFormat="1" applyFont="1" applyFill="1" applyBorder="1" applyAlignment="1">
      <alignment horizontal="left" vertical="center" wrapText="1"/>
    </xf>
    <xf numFmtId="0" fontId="12" fillId="2" borderId="12" xfId="1" applyNumberFormat="1" applyFont="1" applyFill="1" applyBorder="1" applyAlignment="1">
      <alignment horizontal="left" vertical="center" wrapText="1"/>
    </xf>
    <xf numFmtId="0" fontId="12" fillId="2" borderId="10" xfId="1" applyNumberFormat="1" applyFont="1" applyFill="1" applyBorder="1" applyAlignment="1">
      <alignment horizontal="left" vertical="center" wrapText="1"/>
    </xf>
    <xf numFmtId="0" fontId="12" fillId="2" borderId="11" xfId="1" applyNumberFormat="1" applyFont="1" applyFill="1" applyBorder="1" applyAlignment="1">
      <alignment horizontal="left" vertical="center" wrapText="1"/>
    </xf>
    <xf numFmtId="0" fontId="12" fillId="2" borderId="12" xfId="1" applyNumberFormat="1" applyFont="1" applyFill="1" applyBorder="1" applyAlignment="1">
      <alignment horizontal="center" vertical="center" wrapText="1"/>
    </xf>
    <xf numFmtId="0" fontId="12" fillId="2" borderId="3" xfId="1" applyNumberFormat="1" applyFont="1" applyFill="1" applyBorder="1" applyAlignment="1">
      <alignment horizontal="center" vertical="center" wrapText="1"/>
    </xf>
    <xf numFmtId="0" fontId="8" fillId="2" borderId="3" xfId="2" applyFont="1" applyFill="1" applyBorder="1" applyAlignment="1">
      <alignment horizontal="center" vertical="center" wrapText="1"/>
    </xf>
    <xf numFmtId="0" fontId="12" fillId="2" borderId="5" xfId="1" applyNumberFormat="1" applyFont="1" applyFill="1" applyBorder="1" applyAlignment="1">
      <alignment horizontal="center" vertical="center" wrapText="1"/>
    </xf>
    <xf numFmtId="0" fontId="12" fillId="2" borderId="6" xfId="1" applyNumberFormat="1" applyFont="1" applyFill="1" applyBorder="1" applyAlignment="1">
      <alignment horizontal="center" vertical="center" wrapText="1"/>
    </xf>
    <xf numFmtId="0" fontId="12" fillId="2" borderId="33" xfId="1" applyNumberFormat="1" applyFont="1" applyFill="1" applyBorder="1" applyAlignment="1">
      <alignment horizontal="center" vertical="center" wrapText="1"/>
    </xf>
    <xf numFmtId="0" fontId="12" fillId="2" borderId="0" xfId="1" applyNumberFormat="1" applyFont="1" applyFill="1" applyBorder="1" applyAlignment="1">
      <alignment horizontal="center" vertical="center" wrapText="1"/>
    </xf>
    <xf numFmtId="0" fontId="12" fillId="2" borderId="4" xfId="1" applyFont="1" applyFill="1" applyBorder="1" applyAlignment="1">
      <alignment horizontal="center" vertical="center" shrinkToFit="1"/>
    </xf>
    <xf numFmtId="0" fontId="12" fillId="2" borderId="5" xfId="1" applyFont="1" applyFill="1" applyBorder="1" applyAlignment="1">
      <alignment horizontal="left" vertical="center" wrapText="1"/>
    </xf>
    <xf numFmtId="0" fontId="12" fillId="2" borderId="6"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5" fillId="2" borderId="2" xfId="1" applyNumberFormat="1" applyFont="1" applyFill="1" applyBorder="1" applyAlignment="1">
      <alignment horizontal="left" vertical="center" shrinkToFit="1"/>
    </xf>
    <xf numFmtId="0" fontId="15" fillId="2" borderId="12" xfId="1" applyNumberFormat="1" applyFont="1" applyFill="1" applyBorder="1" applyAlignment="1">
      <alignment horizontal="left" vertical="center" shrinkToFit="1"/>
    </xf>
    <xf numFmtId="0" fontId="15" fillId="2" borderId="3" xfId="1" applyNumberFormat="1" applyFont="1" applyFill="1" applyBorder="1" applyAlignment="1">
      <alignment horizontal="left" vertical="center" shrinkToFit="1"/>
    </xf>
    <xf numFmtId="0" fontId="7" fillId="2" borderId="5" xfId="1" applyNumberFormat="1" applyFont="1" applyFill="1" applyBorder="1" applyAlignment="1">
      <alignment horizontal="center" vertical="center" textRotation="255" wrapText="1"/>
    </xf>
    <xf numFmtId="0" fontId="7" fillId="2" borderId="7" xfId="1" applyNumberFormat="1" applyFont="1" applyFill="1" applyBorder="1" applyAlignment="1">
      <alignment horizontal="center" vertical="center" textRotation="255" wrapText="1"/>
    </xf>
    <xf numFmtId="0" fontId="7" fillId="2" borderId="33" xfId="1" applyNumberFormat="1" applyFont="1" applyFill="1" applyBorder="1" applyAlignment="1">
      <alignment horizontal="center" vertical="center" textRotation="255" wrapText="1"/>
    </xf>
    <xf numFmtId="0" fontId="7" fillId="2" borderId="32" xfId="1" applyNumberFormat="1" applyFont="1" applyFill="1" applyBorder="1" applyAlignment="1">
      <alignment horizontal="center" vertical="center" textRotation="255" wrapText="1"/>
    </xf>
    <xf numFmtId="0" fontId="7" fillId="2" borderId="9" xfId="1" applyNumberFormat="1" applyFont="1" applyFill="1" applyBorder="1" applyAlignment="1">
      <alignment horizontal="center" vertical="center" textRotation="255" wrapText="1"/>
    </xf>
    <xf numFmtId="0" fontId="7" fillId="2" borderId="11" xfId="1" applyNumberFormat="1" applyFont="1" applyFill="1" applyBorder="1" applyAlignment="1">
      <alignment horizontal="center" vertical="center" textRotation="255" wrapText="1"/>
    </xf>
    <xf numFmtId="0" fontId="8" fillId="2" borderId="12" xfId="1" applyNumberFormat="1" applyFont="1" applyFill="1" applyBorder="1" applyAlignment="1">
      <alignment vertical="center" wrapText="1"/>
    </xf>
    <xf numFmtId="0" fontId="8" fillId="2" borderId="5" xfId="1" applyNumberFormat="1" applyFont="1" applyFill="1" applyBorder="1" applyAlignment="1">
      <alignment horizontal="left" vertical="center" wrapText="1"/>
    </xf>
    <xf numFmtId="0" fontId="8" fillId="2" borderId="33" xfId="1" applyNumberFormat="1" applyFont="1" applyFill="1" applyBorder="1" applyAlignment="1">
      <alignment horizontal="left" vertical="center" wrapText="1"/>
    </xf>
    <xf numFmtId="0" fontId="8" fillId="2" borderId="32" xfId="1" applyNumberFormat="1" applyFont="1" applyFill="1" applyBorder="1" applyAlignment="1">
      <alignment horizontal="left" vertical="center" wrapText="1"/>
    </xf>
    <xf numFmtId="0" fontId="8" fillId="2" borderId="9" xfId="1" applyNumberFormat="1" applyFont="1" applyFill="1" applyBorder="1" applyAlignment="1">
      <alignment horizontal="left" vertical="center" wrapText="1"/>
    </xf>
    <xf numFmtId="0" fontId="15" fillId="5" borderId="17" xfId="1" applyNumberFormat="1" applyFont="1" applyFill="1" applyBorder="1" applyAlignment="1">
      <alignment horizontal="center" vertical="center"/>
    </xf>
    <xf numFmtId="0" fontId="15" fillId="5" borderId="18" xfId="1" applyNumberFormat="1" applyFont="1" applyFill="1" applyBorder="1" applyAlignment="1">
      <alignment horizontal="center" vertical="center"/>
    </xf>
    <xf numFmtId="180" fontId="8" fillId="0" borderId="26" xfId="1" applyNumberFormat="1" applyFont="1" applyFill="1" applyBorder="1" applyAlignment="1">
      <alignment horizontal="right" vertical="center" wrapText="1"/>
    </xf>
    <xf numFmtId="180" fontId="8" fillId="0" borderId="27" xfId="1" applyNumberFormat="1" applyFont="1" applyFill="1" applyBorder="1" applyAlignment="1">
      <alignment horizontal="right" vertical="center" wrapText="1"/>
    </xf>
    <xf numFmtId="180" fontId="8" fillId="0" borderId="28" xfId="1" applyNumberFormat="1" applyFont="1" applyFill="1" applyBorder="1" applyAlignment="1">
      <alignment horizontal="right" vertical="center" wrapText="1"/>
    </xf>
    <xf numFmtId="0" fontId="8" fillId="2" borderId="2" xfId="2" applyNumberFormat="1" applyFont="1" applyFill="1" applyBorder="1" applyAlignment="1">
      <alignment vertical="center" wrapText="1"/>
    </xf>
    <xf numFmtId="0" fontId="8" fillId="2" borderId="12" xfId="2" applyNumberFormat="1" applyFont="1" applyFill="1" applyBorder="1" applyAlignment="1">
      <alignment vertical="center" wrapText="1"/>
    </xf>
    <xf numFmtId="0" fontId="8" fillId="2" borderId="3" xfId="2" applyNumberFormat="1" applyFont="1" applyFill="1" applyBorder="1" applyAlignment="1">
      <alignment vertical="center" wrapText="1"/>
    </xf>
    <xf numFmtId="0" fontId="8" fillId="2" borderId="2" xfId="2" applyNumberFormat="1" applyFont="1" applyFill="1" applyBorder="1" applyAlignment="1">
      <alignment horizontal="center" vertical="center" wrapText="1"/>
    </xf>
    <xf numFmtId="177" fontId="8" fillId="2" borderId="1" xfId="1" applyNumberFormat="1" applyFont="1" applyFill="1" applyBorder="1" applyAlignment="1">
      <alignment horizontal="center" vertical="center" shrinkToFit="1"/>
    </xf>
    <xf numFmtId="0" fontId="8" fillId="2" borderId="1" xfId="1" applyNumberFormat="1" applyFont="1" applyFill="1" applyBorder="1" applyAlignment="1">
      <alignment horizontal="center" vertical="center"/>
    </xf>
    <xf numFmtId="177" fontId="8" fillId="2" borderId="1"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0" fontId="4" fillId="3" borderId="7" xfId="1" applyNumberFormat="1" applyFont="1" applyFill="1" applyBorder="1" applyAlignment="1">
      <alignment horizontal="center" vertical="center"/>
    </xf>
    <xf numFmtId="0" fontId="4" fillId="3" borderId="9" xfId="1" applyNumberFormat="1" applyFont="1" applyFill="1" applyBorder="1" applyAlignment="1">
      <alignment horizontal="center" vertical="center"/>
    </xf>
    <xf numFmtId="0" fontId="4" fillId="3" borderId="10" xfId="1" applyNumberFormat="1" applyFont="1" applyFill="1" applyBorder="1" applyAlignment="1">
      <alignment horizontal="center" vertical="center"/>
    </xf>
    <xf numFmtId="0" fontId="4" fillId="3" borderId="11" xfId="1" applyNumberFormat="1" applyFont="1" applyFill="1" applyBorder="1" applyAlignment="1">
      <alignment horizontal="center" vertical="center"/>
    </xf>
    <xf numFmtId="0" fontId="9" fillId="2" borderId="0" xfId="1" applyNumberFormat="1" applyFont="1" applyFill="1" applyAlignment="1">
      <alignment horizontal="left" vertical="center"/>
    </xf>
    <xf numFmtId="0" fontId="10" fillId="2" borderId="0" xfId="1" applyNumberFormat="1" applyFont="1" applyFill="1" applyBorder="1" applyAlignment="1">
      <alignment horizontal="right" vertical="center"/>
    </xf>
    <xf numFmtId="0" fontId="8" fillId="2" borderId="12" xfId="1" applyNumberFormat="1" applyFont="1" applyFill="1" applyBorder="1" applyAlignment="1">
      <alignment horizontal="center" vertical="center" wrapText="1"/>
    </xf>
    <xf numFmtId="176" fontId="12" fillId="3" borderId="12" xfId="1" applyNumberFormat="1" applyFont="1" applyFill="1" applyBorder="1" applyAlignment="1">
      <alignment horizontal="center" vertical="center" wrapText="1"/>
    </xf>
    <xf numFmtId="0" fontId="13" fillId="2" borderId="12" xfId="1" applyNumberFormat="1" applyFont="1" applyFill="1" applyBorder="1" applyAlignment="1">
      <alignment horizontal="center" vertical="center" wrapText="1"/>
    </xf>
    <xf numFmtId="0" fontId="13" fillId="2" borderId="3" xfId="1" applyNumberFormat="1" applyFont="1" applyFill="1" applyBorder="1" applyAlignment="1">
      <alignment horizontal="center" vertical="center" wrapText="1"/>
    </xf>
    <xf numFmtId="0" fontId="2" fillId="2" borderId="0" xfId="1" applyNumberFormat="1" applyFont="1" applyFill="1" applyBorder="1" applyAlignment="1">
      <alignment horizontal="center" vertical="center" textRotation="180"/>
    </xf>
    <xf numFmtId="0" fontId="7" fillId="2" borderId="1" xfId="1" applyNumberFormat="1" applyFont="1" applyFill="1" applyBorder="1" applyAlignment="1">
      <alignment horizontal="center" vertical="center"/>
    </xf>
    <xf numFmtId="0" fontId="7" fillId="2" borderId="4" xfId="1" applyNumberFormat="1" applyFont="1" applyFill="1" applyBorder="1" applyAlignment="1">
      <alignment horizontal="center" vertical="center"/>
    </xf>
    <xf numFmtId="0" fontId="7" fillId="2" borderId="8" xfId="1" applyNumberFormat="1" applyFont="1" applyFill="1" applyBorder="1" applyAlignment="1">
      <alignment horizontal="center" vertical="center"/>
    </xf>
    <xf numFmtId="0" fontId="8" fillId="3" borderId="5" xfId="1" applyNumberFormat="1" applyFont="1" applyFill="1" applyBorder="1" applyAlignment="1">
      <alignment horizontal="center" vertical="center"/>
    </xf>
    <xf numFmtId="0" fontId="8" fillId="3" borderId="6" xfId="1" applyNumberFormat="1" applyFont="1" applyFill="1" applyBorder="1" applyAlignment="1">
      <alignment horizontal="center" vertical="center"/>
    </xf>
    <xf numFmtId="0" fontId="8" fillId="3" borderId="7" xfId="1" applyNumberFormat="1" applyFont="1" applyFill="1" applyBorder="1" applyAlignment="1">
      <alignment horizontal="center" vertical="center"/>
    </xf>
    <xf numFmtId="0" fontId="8" fillId="3" borderId="9" xfId="1" applyNumberFormat="1" applyFont="1" applyFill="1" applyBorder="1" applyAlignment="1">
      <alignment horizontal="center" vertical="center"/>
    </xf>
    <xf numFmtId="0" fontId="8" fillId="3" borderId="10" xfId="1" applyNumberFormat="1" applyFont="1" applyFill="1" applyBorder="1" applyAlignment="1">
      <alignment horizontal="center" vertical="center"/>
    </xf>
    <xf numFmtId="0" fontId="8" fillId="3" borderId="11" xfId="1" applyNumberFormat="1" applyFont="1" applyFill="1" applyBorder="1" applyAlignment="1">
      <alignment horizontal="center" vertical="center"/>
    </xf>
    <xf numFmtId="177" fontId="8" fillId="2" borderId="1" xfId="1" applyNumberFormat="1" applyFont="1" applyFill="1" applyBorder="1" applyAlignment="1">
      <alignment horizontal="center" vertical="center" wrapText="1"/>
    </xf>
  </cellXfs>
  <cellStyles count="4">
    <cellStyle name="桁区切り 2" xfId="3"/>
    <cellStyle name="標準" xfId="0" builtinId="0"/>
    <cellStyle name="標準 15" xfId="1"/>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1"/>
        <xdr:cNvSpPr/>
      </xdr:nvSpPr>
      <xdr:spPr>
        <a:xfrm>
          <a:off x="1492637" y="2437839"/>
          <a:ext cx="21496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2"/>
        <xdr:cNvSpPr/>
      </xdr:nvSpPr>
      <xdr:spPr>
        <a:xfrm>
          <a:off x="2864236"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9</xdr:col>
      <xdr:colOff>58431</xdr:colOff>
      <xdr:row>4</xdr:row>
      <xdr:rowOff>176893</xdr:rowOff>
    </xdr:from>
    <xdr:to>
      <xdr:col>17</xdr:col>
      <xdr:colOff>148078</xdr:colOff>
      <xdr:row>7</xdr:row>
      <xdr:rowOff>54429</xdr:rowOff>
    </xdr:to>
    <xdr:sp macro="" textlink="">
      <xdr:nvSpPr>
        <xdr:cNvPr id="4" name="四角形吹き出し 3"/>
        <xdr:cNvSpPr/>
      </xdr:nvSpPr>
      <xdr:spPr>
        <a:xfrm>
          <a:off x="1458606" y="1119868"/>
          <a:ext cx="1308847" cy="563336"/>
        </a:xfrm>
        <a:prstGeom prst="wedgeRectCallout">
          <a:avLst>
            <a:gd name="adj1" fmla="val -31815"/>
            <a:gd name="adj2" fmla="val -8726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5" name="四角形吹き出し 4"/>
        <xdr:cNvSpPr/>
      </xdr:nvSpPr>
      <xdr:spPr>
        <a:xfrm>
          <a:off x="5344647" y="1440995"/>
          <a:ext cx="1687604" cy="68716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5"/>
        <xdr:cNvSpPr/>
      </xdr:nvSpPr>
      <xdr:spPr>
        <a:xfrm>
          <a:off x="9614808" y="775211"/>
          <a:ext cx="2030905" cy="36947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6"/>
        <xdr:cNvSpPr/>
      </xdr:nvSpPr>
      <xdr:spPr>
        <a:xfrm>
          <a:off x="5734610" y="359708"/>
          <a:ext cx="225716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45</xdr:col>
      <xdr:colOff>549088</xdr:colOff>
      <xdr:row>28</xdr:row>
      <xdr:rowOff>179294</xdr:rowOff>
    </xdr:from>
    <xdr:to>
      <xdr:col>49</xdr:col>
      <xdr:colOff>238484</xdr:colOff>
      <xdr:row>30</xdr:row>
      <xdr:rowOff>68692</xdr:rowOff>
    </xdr:to>
    <xdr:sp macro="" textlink="">
      <xdr:nvSpPr>
        <xdr:cNvPr id="8" name="四角形吹き出し 7"/>
        <xdr:cNvSpPr/>
      </xdr:nvSpPr>
      <xdr:spPr>
        <a:xfrm>
          <a:off x="7435663" y="6608669"/>
          <a:ext cx="2308771" cy="289448"/>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36</xdr:row>
      <xdr:rowOff>67234</xdr:rowOff>
    </xdr:from>
    <xdr:to>
      <xdr:col>56</xdr:col>
      <xdr:colOff>502944</xdr:colOff>
      <xdr:row>39</xdr:row>
      <xdr:rowOff>30592</xdr:rowOff>
    </xdr:to>
    <xdr:sp macro="" textlink="">
      <xdr:nvSpPr>
        <xdr:cNvPr id="9" name="四角形吹き出し 8"/>
        <xdr:cNvSpPr/>
      </xdr:nvSpPr>
      <xdr:spPr>
        <a:xfrm>
          <a:off x="12298456" y="8211109"/>
          <a:ext cx="2311013" cy="630108"/>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R43"/>
  <sheetViews>
    <sheetView tabSelected="1" view="pageBreakPreview" zoomScaleNormal="60" zoomScaleSheetLayoutView="100" workbookViewId="0">
      <selection activeCell="CA21" sqref="CA21"/>
    </sheetView>
  </sheetViews>
  <sheetFormatPr defaultRowHeight="13.5"/>
  <cols>
    <col min="1" max="1" width="2.875" style="3" customWidth="1"/>
    <col min="2" max="2" width="1.5" style="3" customWidth="1"/>
    <col min="3" max="45" width="2" style="3" customWidth="1"/>
    <col min="46" max="46" width="8.5" style="3" customWidth="1"/>
    <col min="47" max="58" width="8.625" style="3" customWidth="1"/>
    <col min="59" max="70" width="0" style="3" hidden="1" customWidth="1"/>
    <col min="71" max="16384" width="9" style="3"/>
  </cols>
  <sheetData>
    <row r="1" spans="1:58" ht="19.5" customHeight="1">
      <c r="A1" s="251"/>
      <c r="B1" s="1"/>
      <c r="C1" s="2" t="s">
        <v>0</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252" t="s">
        <v>1</v>
      </c>
      <c r="AO1" s="252"/>
      <c r="AP1" s="252"/>
      <c r="AQ1" s="252"/>
      <c r="AR1" s="252"/>
      <c r="AS1" s="252"/>
      <c r="AT1" s="96"/>
      <c r="AU1" s="98"/>
      <c r="AV1" s="253" t="s">
        <v>2</v>
      </c>
      <c r="AW1" s="255"/>
      <c r="AX1" s="256"/>
      <c r="AY1" s="256"/>
      <c r="AZ1" s="257"/>
      <c r="BA1" s="253" t="s">
        <v>3</v>
      </c>
      <c r="BB1" s="239"/>
      <c r="BC1" s="240"/>
      <c r="BD1" s="240"/>
      <c r="BE1" s="241"/>
    </row>
    <row r="2" spans="1:58" s="6" customFormat="1" ht="19.5" customHeight="1">
      <c r="A2" s="251"/>
      <c r="B2" s="4"/>
      <c r="C2" s="245" t="s">
        <v>4</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5"/>
      <c r="AU2" s="5"/>
      <c r="AV2" s="254"/>
      <c r="AW2" s="258"/>
      <c r="AX2" s="259"/>
      <c r="AY2" s="259"/>
      <c r="AZ2" s="260"/>
      <c r="BA2" s="254"/>
      <c r="BB2" s="242"/>
      <c r="BC2" s="243"/>
      <c r="BD2" s="243"/>
      <c r="BE2" s="244"/>
    </row>
    <row r="3" spans="1:58" s="6" customFormat="1" ht="19.5" customHeight="1">
      <c r="A3" s="251"/>
      <c r="B3" s="4"/>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46"/>
      <c r="AR3" s="246"/>
      <c r="AS3" s="246"/>
      <c r="AT3" s="7"/>
      <c r="AU3" s="4"/>
      <c r="AV3" s="4"/>
      <c r="AW3" s="4"/>
      <c r="AX3" s="4"/>
      <c r="AY3" s="4"/>
      <c r="AZ3" s="4"/>
      <c r="BA3" s="4"/>
      <c r="BB3" s="4"/>
      <c r="BC3" s="4"/>
      <c r="BD3" s="4"/>
      <c r="BE3" s="4"/>
      <c r="BF3" s="4"/>
    </row>
    <row r="4" spans="1:58" ht="15.75">
      <c r="A4" s="251"/>
      <c r="B4" s="1"/>
      <c r="C4" s="150" t="s">
        <v>5</v>
      </c>
      <c r="D4" s="247"/>
      <c r="E4" s="247"/>
      <c r="F4" s="247"/>
      <c r="G4" s="247"/>
      <c r="H4" s="247"/>
      <c r="I4" s="247"/>
      <c r="J4" s="247"/>
      <c r="K4" s="248">
        <v>45</v>
      </c>
      <c r="L4" s="248"/>
      <c r="M4" s="248"/>
      <c r="N4" s="248"/>
      <c r="O4" s="248"/>
      <c r="P4" s="249" t="s">
        <v>6</v>
      </c>
      <c r="Q4" s="249"/>
      <c r="R4" s="249"/>
      <c r="S4" s="249"/>
      <c r="T4" s="250"/>
      <c r="U4" s="1"/>
      <c r="V4" s="1"/>
      <c r="W4" s="237" t="s">
        <v>7</v>
      </c>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1"/>
      <c r="AY4" s="1"/>
      <c r="AZ4" s="1"/>
      <c r="BA4" s="1"/>
      <c r="BB4" s="1"/>
      <c r="BC4" s="1"/>
      <c r="BD4" s="1"/>
      <c r="BE4" s="1"/>
      <c r="BF4" s="1"/>
    </row>
    <row r="5" spans="1:58" ht="18" customHeight="1">
      <c r="A5" s="251"/>
      <c r="B5" s="1"/>
      <c r="C5" s="1"/>
      <c r="D5" s="1"/>
      <c r="E5" s="1"/>
      <c r="F5" s="1"/>
      <c r="G5" s="1"/>
      <c r="H5" s="1"/>
      <c r="I5" s="1"/>
      <c r="J5" s="1"/>
      <c r="K5" s="1"/>
      <c r="L5" s="1"/>
      <c r="M5" s="1"/>
      <c r="N5" s="1"/>
      <c r="O5" s="1"/>
      <c r="P5" s="1"/>
      <c r="Q5" s="1"/>
      <c r="R5" s="1"/>
      <c r="S5" s="1"/>
      <c r="T5" s="1"/>
      <c r="U5" s="8"/>
      <c r="V5" s="8"/>
      <c r="W5" s="261" t="s">
        <v>8</v>
      </c>
      <c r="X5" s="261"/>
      <c r="Y5" s="261" t="s">
        <v>9</v>
      </c>
      <c r="Z5" s="261"/>
      <c r="AA5" s="261"/>
      <c r="AB5" s="261"/>
      <c r="AC5" s="236" t="s">
        <v>10</v>
      </c>
      <c r="AD5" s="236"/>
      <c r="AE5" s="236"/>
      <c r="AF5" s="236"/>
      <c r="AG5" s="236"/>
      <c r="AH5" s="236"/>
      <c r="AI5" s="236"/>
      <c r="AJ5" s="236"/>
      <c r="AK5" s="236"/>
      <c r="AL5" s="236"/>
      <c r="AM5" s="236"/>
      <c r="AN5" s="237" t="s">
        <v>11</v>
      </c>
      <c r="AO5" s="237"/>
      <c r="AP5" s="237"/>
      <c r="AQ5" s="237"/>
      <c r="AR5" s="237"/>
      <c r="AS5" s="237"/>
      <c r="AT5" s="9">
        <v>9.9700000000000006</v>
      </c>
      <c r="AU5" s="10" t="s">
        <v>12</v>
      </c>
      <c r="AV5" s="11" t="s">
        <v>13</v>
      </c>
      <c r="AW5" s="12"/>
      <c r="AX5" s="13"/>
      <c r="AY5" s="1"/>
      <c r="AZ5" s="1"/>
      <c r="BA5" s="1"/>
      <c r="BB5" s="1"/>
      <c r="BC5" s="1"/>
      <c r="BD5" s="1"/>
      <c r="BE5" s="1"/>
      <c r="BF5" s="14"/>
    </row>
    <row r="6" spans="1:58" ht="18" customHeight="1">
      <c r="A6" s="251"/>
      <c r="B6" s="1"/>
      <c r="C6" s="15"/>
      <c r="D6" s="15"/>
      <c r="E6" s="16"/>
      <c r="F6" s="8"/>
      <c r="G6" s="8"/>
      <c r="H6" s="8"/>
      <c r="I6" s="8"/>
      <c r="J6" s="8"/>
      <c r="K6" s="1"/>
      <c r="L6" s="1"/>
      <c r="M6" s="1"/>
      <c r="N6" s="1"/>
      <c r="O6" s="1"/>
      <c r="P6" s="8"/>
      <c r="Q6" s="8"/>
      <c r="R6" s="8"/>
      <c r="S6" s="8"/>
      <c r="T6" s="8"/>
      <c r="U6" s="8"/>
      <c r="V6" s="8"/>
      <c r="W6" s="261"/>
      <c r="X6" s="261"/>
      <c r="Y6" s="261"/>
      <c r="Z6" s="261"/>
      <c r="AA6" s="261"/>
      <c r="AB6" s="261"/>
      <c r="AC6" s="236" t="s">
        <v>14</v>
      </c>
      <c r="AD6" s="236"/>
      <c r="AE6" s="236"/>
      <c r="AF6" s="236"/>
      <c r="AG6" s="236"/>
      <c r="AH6" s="236"/>
      <c r="AI6" s="236"/>
      <c r="AJ6" s="236"/>
      <c r="AK6" s="236"/>
      <c r="AL6" s="236"/>
      <c r="AM6" s="236"/>
      <c r="AN6" s="237" t="s">
        <v>11</v>
      </c>
      <c r="AO6" s="237"/>
      <c r="AP6" s="237"/>
      <c r="AQ6" s="237"/>
      <c r="AR6" s="237"/>
      <c r="AS6" s="237"/>
      <c r="AT6" s="17">
        <f>AT5*1.3</f>
        <v>12.961000000000002</v>
      </c>
      <c r="AU6" s="18" t="s">
        <v>15</v>
      </c>
      <c r="AV6" s="19" t="s">
        <v>13</v>
      </c>
      <c r="AW6" s="20"/>
      <c r="AX6" s="13"/>
      <c r="AY6" s="1"/>
      <c r="AZ6" s="1"/>
      <c r="BA6" s="1"/>
      <c r="BB6" s="1"/>
      <c r="BC6" s="1"/>
      <c r="BD6" s="1"/>
      <c r="BE6" s="1"/>
      <c r="BF6" s="14"/>
    </row>
    <row r="7" spans="1:58" ht="18" customHeight="1">
      <c r="A7" s="251"/>
      <c r="B7" s="1"/>
      <c r="C7" s="15"/>
      <c r="D7" s="15"/>
      <c r="E7" s="16"/>
      <c r="F7" s="8"/>
      <c r="G7" s="8"/>
      <c r="H7" s="8"/>
      <c r="I7" s="8"/>
      <c r="J7" s="8"/>
      <c r="K7" s="1"/>
      <c r="L7" s="1"/>
      <c r="M7" s="1"/>
      <c r="N7" s="1"/>
      <c r="O7" s="1"/>
      <c r="P7" s="8"/>
      <c r="Q7" s="8"/>
      <c r="R7" s="8"/>
      <c r="S7" s="8"/>
      <c r="T7" s="8"/>
      <c r="U7" s="8"/>
      <c r="V7" s="8"/>
      <c r="W7" s="261"/>
      <c r="X7" s="261"/>
      <c r="Y7" s="261"/>
      <c r="Z7" s="261"/>
      <c r="AA7" s="261"/>
      <c r="AB7" s="261"/>
      <c r="AC7" s="238" t="s">
        <v>16</v>
      </c>
      <c r="AD7" s="238"/>
      <c r="AE7" s="238"/>
      <c r="AF7" s="238"/>
      <c r="AG7" s="238"/>
      <c r="AH7" s="238"/>
      <c r="AI7" s="238"/>
      <c r="AJ7" s="238"/>
      <c r="AK7" s="238"/>
      <c r="AL7" s="238"/>
      <c r="AM7" s="238"/>
      <c r="AN7" s="237" t="s">
        <v>11</v>
      </c>
      <c r="AO7" s="237"/>
      <c r="AP7" s="237"/>
      <c r="AQ7" s="237"/>
      <c r="AR7" s="237"/>
      <c r="AS7" s="237"/>
      <c r="AT7" s="17">
        <v>9.2799999999999994</v>
      </c>
      <c r="AU7" s="18" t="s">
        <v>17</v>
      </c>
      <c r="AV7" s="19" t="s">
        <v>13</v>
      </c>
      <c r="AW7" s="20"/>
      <c r="AX7" s="14"/>
      <c r="AY7" s="21"/>
      <c r="AZ7" s="22" t="s">
        <v>18</v>
      </c>
      <c r="BA7" s="22"/>
      <c r="BB7" s="1"/>
      <c r="BC7" s="1"/>
      <c r="BD7" s="1"/>
      <c r="BE7" s="1"/>
      <c r="BF7" s="14"/>
    </row>
    <row r="8" spans="1:58" ht="18" customHeight="1">
      <c r="A8" s="251"/>
      <c r="B8" s="1"/>
      <c r="C8" s="15"/>
      <c r="D8" s="15"/>
      <c r="E8" s="16"/>
      <c r="F8" s="8"/>
      <c r="G8" s="8"/>
      <c r="H8" s="8"/>
      <c r="I8" s="8"/>
      <c r="J8" s="8"/>
      <c r="K8" s="8"/>
      <c r="L8" s="8"/>
      <c r="M8" s="8"/>
      <c r="N8" s="8"/>
      <c r="O8" s="8"/>
      <c r="P8" s="8"/>
      <c r="Q8" s="8"/>
      <c r="R8" s="8"/>
      <c r="S8" s="8"/>
      <c r="T8" s="8"/>
      <c r="U8" s="8"/>
      <c r="V8" s="8"/>
      <c r="W8" s="261"/>
      <c r="X8" s="261"/>
      <c r="Y8" s="238" t="s">
        <v>19</v>
      </c>
      <c r="Z8" s="238"/>
      <c r="AA8" s="238"/>
      <c r="AB8" s="238"/>
      <c r="AC8" s="238"/>
      <c r="AD8" s="238"/>
      <c r="AE8" s="238"/>
      <c r="AF8" s="238"/>
      <c r="AG8" s="238"/>
      <c r="AH8" s="238"/>
      <c r="AI8" s="238"/>
      <c r="AJ8" s="238"/>
      <c r="AK8" s="238"/>
      <c r="AL8" s="238"/>
      <c r="AM8" s="238"/>
      <c r="AN8" s="237" t="s">
        <v>11</v>
      </c>
      <c r="AO8" s="237"/>
      <c r="AP8" s="237"/>
      <c r="AQ8" s="237"/>
      <c r="AR8" s="237"/>
      <c r="AS8" s="237"/>
      <c r="AT8" s="23">
        <v>9.76</v>
      </c>
      <c r="AU8" s="24"/>
      <c r="AV8" s="25"/>
      <c r="AW8" s="25"/>
      <c r="AX8" s="14"/>
      <c r="AY8" s="26"/>
      <c r="AZ8" s="22" t="s">
        <v>20</v>
      </c>
      <c r="BA8" s="27"/>
      <c r="BB8" s="1"/>
      <c r="BC8" s="1"/>
      <c r="BD8" s="1"/>
      <c r="BE8" s="1"/>
      <c r="BF8" s="14"/>
    </row>
    <row r="9" spans="1:58" s="1" customFormat="1" ht="18" customHeight="1" thickBot="1">
      <c r="A9" s="251"/>
      <c r="C9" s="28"/>
      <c r="D9" s="28"/>
      <c r="E9" s="29"/>
      <c r="F9" s="30"/>
      <c r="G9" s="30"/>
      <c r="H9" s="30"/>
      <c r="I9" s="30"/>
      <c r="J9" s="30"/>
      <c r="K9" s="30"/>
      <c r="L9" s="30"/>
      <c r="M9" s="30"/>
      <c r="N9" s="30"/>
      <c r="O9" s="30"/>
      <c r="P9" s="30"/>
      <c r="Q9" s="30"/>
      <c r="R9" s="30"/>
      <c r="S9" s="30"/>
      <c r="T9" s="30"/>
      <c r="U9" s="30"/>
      <c r="V9" s="30"/>
      <c r="W9" s="30"/>
      <c r="X9" s="30"/>
      <c r="Y9" s="30"/>
      <c r="Z9" s="30"/>
      <c r="AA9" s="30"/>
      <c r="AB9" s="30"/>
      <c r="AC9" s="30"/>
      <c r="AD9" s="31"/>
      <c r="AE9" s="32"/>
      <c r="AF9" s="32"/>
      <c r="AG9" s="32"/>
      <c r="AH9" s="32"/>
      <c r="AI9" s="33"/>
      <c r="AJ9" s="33"/>
      <c r="AK9" s="33"/>
      <c r="AL9" s="33"/>
      <c r="AM9" s="33"/>
      <c r="AN9" s="33"/>
      <c r="AO9" s="33"/>
      <c r="AP9" s="33"/>
      <c r="AQ9" s="33"/>
      <c r="AR9" s="34"/>
      <c r="AS9" s="34"/>
      <c r="AT9" s="35"/>
      <c r="AU9" s="36"/>
      <c r="AV9" s="37"/>
      <c r="AW9" s="38"/>
      <c r="AX9" s="36"/>
      <c r="AY9" s="36"/>
      <c r="AZ9" s="36"/>
      <c r="BA9" s="39"/>
      <c r="BB9" s="40"/>
      <c r="BC9" s="36"/>
      <c r="BD9" s="36"/>
      <c r="BE9" s="36"/>
      <c r="BF9" s="14"/>
    </row>
    <row r="10" spans="1:58" ht="18" customHeight="1" thickBot="1">
      <c r="A10" s="251"/>
      <c r="B10" s="1"/>
      <c r="C10" s="227" t="s">
        <v>21</v>
      </c>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t="s">
        <v>22</v>
      </c>
      <c r="AJ10" s="228"/>
      <c r="AK10" s="228"/>
      <c r="AL10" s="228"/>
      <c r="AM10" s="228"/>
      <c r="AN10" s="228"/>
      <c r="AO10" s="228"/>
      <c r="AP10" s="228"/>
      <c r="AQ10" s="228"/>
      <c r="AR10" s="41"/>
      <c r="AS10" s="42"/>
      <c r="AT10" s="43" t="s">
        <v>23</v>
      </c>
      <c r="AU10" s="44" t="s">
        <v>24</v>
      </c>
      <c r="AV10" s="44" t="s">
        <v>25</v>
      </c>
      <c r="AW10" s="44" t="s">
        <v>26</v>
      </c>
      <c r="AX10" s="44" t="s">
        <v>27</v>
      </c>
      <c r="AY10" s="44" t="s">
        <v>28</v>
      </c>
      <c r="AZ10" s="44" t="s">
        <v>29</v>
      </c>
      <c r="BA10" s="44" t="s">
        <v>30</v>
      </c>
      <c r="BB10" s="44" t="s">
        <v>31</v>
      </c>
      <c r="BC10" s="44" t="s">
        <v>32</v>
      </c>
      <c r="BD10" s="44" t="s">
        <v>33</v>
      </c>
      <c r="BE10" s="45" t="s">
        <v>34</v>
      </c>
      <c r="BF10" s="46"/>
    </row>
    <row r="11" spans="1:58" ht="18" customHeight="1">
      <c r="A11" s="251"/>
      <c r="B11" s="1"/>
      <c r="C11" s="187" t="s">
        <v>35</v>
      </c>
      <c r="D11" s="188"/>
      <c r="E11" s="223" t="s">
        <v>36</v>
      </c>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1"/>
      <c r="AD11" s="195" t="s">
        <v>37</v>
      </c>
      <c r="AE11" s="196"/>
      <c r="AF11" s="196"/>
      <c r="AG11" s="196"/>
      <c r="AH11" s="197"/>
      <c r="AI11" s="229">
        <f t="shared" ref="AI11:AI27" si="0">SUM(AT11:BE11)</f>
        <v>0</v>
      </c>
      <c r="AJ11" s="230"/>
      <c r="AK11" s="230"/>
      <c r="AL11" s="230"/>
      <c r="AM11" s="230"/>
      <c r="AN11" s="230"/>
      <c r="AO11" s="230"/>
      <c r="AP11" s="230"/>
      <c r="AQ11" s="231"/>
      <c r="AR11" s="156" t="s">
        <v>38</v>
      </c>
      <c r="AS11" s="157"/>
      <c r="AT11" s="47"/>
      <c r="AU11" s="48"/>
      <c r="AV11" s="48"/>
      <c r="AW11" s="48"/>
      <c r="AX11" s="48"/>
      <c r="AY11" s="48"/>
      <c r="AZ11" s="48"/>
      <c r="BA11" s="48"/>
      <c r="BB11" s="48"/>
      <c r="BC11" s="48"/>
      <c r="BD11" s="48"/>
      <c r="BE11" s="49"/>
      <c r="BF11" s="1"/>
    </row>
    <row r="12" spans="1:58" ht="18" customHeight="1">
      <c r="A12" s="251"/>
      <c r="B12" s="1"/>
      <c r="C12" s="189"/>
      <c r="D12" s="190"/>
      <c r="E12" s="216" t="s">
        <v>39</v>
      </c>
      <c r="F12" s="217"/>
      <c r="G12" s="222" t="s">
        <v>40</v>
      </c>
      <c r="H12" s="148"/>
      <c r="I12" s="148"/>
      <c r="J12" s="148"/>
      <c r="K12" s="148"/>
      <c r="L12" s="148"/>
      <c r="M12" s="148"/>
      <c r="N12" s="148"/>
      <c r="O12" s="148"/>
      <c r="P12" s="148"/>
      <c r="Q12" s="148"/>
      <c r="R12" s="148"/>
      <c r="S12" s="148"/>
      <c r="T12" s="148"/>
      <c r="U12" s="148"/>
      <c r="V12" s="148"/>
      <c r="W12" s="148"/>
      <c r="X12" s="148"/>
      <c r="Y12" s="148"/>
      <c r="Z12" s="148"/>
      <c r="AA12" s="148"/>
      <c r="AB12" s="148"/>
      <c r="AC12" s="149"/>
      <c r="AD12" s="150" t="s">
        <v>41</v>
      </c>
      <c r="AE12" s="151"/>
      <c r="AF12" s="151"/>
      <c r="AG12" s="151"/>
      <c r="AH12" s="152"/>
      <c r="AI12" s="178">
        <f>SUM(AT12:BE12)</f>
        <v>0</v>
      </c>
      <c r="AJ12" s="179"/>
      <c r="AK12" s="179"/>
      <c r="AL12" s="179"/>
      <c r="AM12" s="179"/>
      <c r="AN12" s="179"/>
      <c r="AO12" s="179"/>
      <c r="AP12" s="179"/>
      <c r="AQ12" s="180"/>
      <c r="AR12" s="156" t="s">
        <v>42</v>
      </c>
      <c r="AS12" s="157"/>
      <c r="AT12" s="50" t="str">
        <f>IF(SUM(AT13:AT15)=0,"",SUM(AT13:AT15))</f>
        <v/>
      </c>
      <c r="AU12" s="51" t="str">
        <f t="shared" ref="AU12:BE12" si="1">IF(SUM(AU13:AU15)=0,"",SUM(AU13:AU15))</f>
        <v/>
      </c>
      <c r="AV12" s="51" t="str">
        <f t="shared" si="1"/>
        <v/>
      </c>
      <c r="AW12" s="51" t="str">
        <f t="shared" si="1"/>
        <v/>
      </c>
      <c r="AX12" s="51" t="str">
        <f t="shared" si="1"/>
        <v/>
      </c>
      <c r="AY12" s="51" t="str">
        <f t="shared" si="1"/>
        <v/>
      </c>
      <c r="AZ12" s="51" t="str">
        <f t="shared" si="1"/>
        <v/>
      </c>
      <c r="BA12" s="51" t="str">
        <f t="shared" si="1"/>
        <v/>
      </c>
      <c r="BB12" s="51" t="str">
        <f t="shared" si="1"/>
        <v/>
      </c>
      <c r="BC12" s="51" t="str">
        <f t="shared" si="1"/>
        <v/>
      </c>
      <c r="BD12" s="51" t="str">
        <f t="shared" si="1"/>
        <v/>
      </c>
      <c r="BE12" s="52" t="str">
        <f t="shared" si="1"/>
        <v/>
      </c>
      <c r="BF12" s="1"/>
    </row>
    <row r="13" spans="1:58" ht="18" customHeight="1">
      <c r="A13" s="251"/>
      <c r="B13" s="1"/>
      <c r="C13" s="189"/>
      <c r="D13" s="190"/>
      <c r="E13" s="218"/>
      <c r="F13" s="219"/>
      <c r="G13" s="223" t="s">
        <v>43</v>
      </c>
      <c r="H13" s="170"/>
      <c r="I13" s="170"/>
      <c r="J13" s="170"/>
      <c r="K13" s="170"/>
      <c r="L13" s="170"/>
      <c r="M13" s="170"/>
      <c r="N13" s="170"/>
      <c r="O13" s="170"/>
      <c r="P13" s="171"/>
      <c r="Q13" s="213" t="s">
        <v>44</v>
      </c>
      <c r="R13" s="214"/>
      <c r="S13" s="214"/>
      <c r="T13" s="214"/>
      <c r="U13" s="214"/>
      <c r="V13" s="214"/>
      <c r="W13" s="214"/>
      <c r="X13" s="214"/>
      <c r="Y13" s="214"/>
      <c r="Z13" s="214"/>
      <c r="AA13" s="214"/>
      <c r="AB13" s="214"/>
      <c r="AC13" s="215"/>
      <c r="AD13" s="150" t="s">
        <v>41</v>
      </c>
      <c r="AE13" s="151"/>
      <c r="AF13" s="151"/>
      <c r="AG13" s="151"/>
      <c r="AH13" s="152"/>
      <c r="AI13" s="178">
        <f t="shared" si="0"/>
        <v>0</v>
      </c>
      <c r="AJ13" s="179"/>
      <c r="AK13" s="179"/>
      <c r="AL13" s="179"/>
      <c r="AM13" s="179"/>
      <c r="AN13" s="179"/>
      <c r="AO13" s="179"/>
      <c r="AP13" s="179"/>
      <c r="AQ13" s="180"/>
      <c r="AR13" s="156" t="s">
        <v>45</v>
      </c>
      <c r="AS13" s="204"/>
      <c r="AT13" s="47"/>
      <c r="AU13" s="48"/>
      <c r="AV13" s="48"/>
      <c r="AW13" s="53"/>
      <c r="AX13" s="53"/>
      <c r="AY13" s="53"/>
      <c r="AZ13" s="48"/>
      <c r="BA13" s="48"/>
      <c r="BB13" s="53"/>
      <c r="BC13" s="53"/>
      <c r="BD13" s="53"/>
      <c r="BE13" s="54"/>
      <c r="BF13" s="1"/>
    </row>
    <row r="14" spans="1:58" ht="18" customHeight="1">
      <c r="A14" s="251"/>
      <c r="B14" s="1"/>
      <c r="C14" s="189"/>
      <c r="D14" s="190"/>
      <c r="E14" s="218"/>
      <c r="F14" s="219"/>
      <c r="G14" s="224"/>
      <c r="H14" s="83"/>
      <c r="I14" s="83"/>
      <c r="J14" s="83"/>
      <c r="K14" s="83"/>
      <c r="L14" s="83"/>
      <c r="M14" s="83"/>
      <c r="N14" s="83"/>
      <c r="O14" s="83"/>
      <c r="P14" s="225"/>
      <c r="Q14" s="213" t="s">
        <v>46</v>
      </c>
      <c r="R14" s="214"/>
      <c r="S14" s="214"/>
      <c r="T14" s="214"/>
      <c r="U14" s="214"/>
      <c r="V14" s="214"/>
      <c r="W14" s="214"/>
      <c r="X14" s="214"/>
      <c r="Y14" s="214"/>
      <c r="Z14" s="214"/>
      <c r="AA14" s="214"/>
      <c r="AB14" s="214"/>
      <c r="AC14" s="215"/>
      <c r="AD14" s="150" t="s">
        <v>41</v>
      </c>
      <c r="AE14" s="151"/>
      <c r="AF14" s="151"/>
      <c r="AG14" s="151"/>
      <c r="AH14" s="152"/>
      <c r="AI14" s="178">
        <f t="shared" si="0"/>
        <v>0</v>
      </c>
      <c r="AJ14" s="179"/>
      <c r="AK14" s="179"/>
      <c r="AL14" s="179"/>
      <c r="AM14" s="179"/>
      <c r="AN14" s="179"/>
      <c r="AO14" s="179"/>
      <c r="AP14" s="179"/>
      <c r="AQ14" s="180"/>
      <c r="AR14" s="156" t="s">
        <v>47</v>
      </c>
      <c r="AS14" s="204"/>
      <c r="AT14" s="55"/>
      <c r="AU14" s="53"/>
      <c r="AV14" s="53"/>
      <c r="AW14" s="48"/>
      <c r="AX14" s="48"/>
      <c r="AY14" s="48"/>
      <c r="AZ14" s="53"/>
      <c r="BA14" s="53"/>
      <c r="BB14" s="48"/>
      <c r="BC14" s="48"/>
      <c r="BD14" s="48"/>
      <c r="BE14" s="49"/>
      <c r="BF14" s="1"/>
    </row>
    <row r="15" spans="1:58" ht="18" customHeight="1">
      <c r="A15" s="251"/>
      <c r="B15" s="1"/>
      <c r="C15" s="189"/>
      <c r="D15" s="190"/>
      <c r="E15" s="218"/>
      <c r="F15" s="219"/>
      <c r="G15" s="226"/>
      <c r="H15" s="173"/>
      <c r="I15" s="173"/>
      <c r="J15" s="173"/>
      <c r="K15" s="173"/>
      <c r="L15" s="173"/>
      <c r="M15" s="173"/>
      <c r="N15" s="173"/>
      <c r="O15" s="173"/>
      <c r="P15" s="174"/>
      <c r="Q15" s="213" t="s">
        <v>48</v>
      </c>
      <c r="R15" s="214"/>
      <c r="S15" s="214"/>
      <c r="T15" s="214"/>
      <c r="U15" s="214"/>
      <c r="V15" s="214"/>
      <c r="W15" s="214"/>
      <c r="X15" s="214"/>
      <c r="Y15" s="214"/>
      <c r="Z15" s="214"/>
      <c r="AA15" s="214"/>
      <c r="AB15" s="214"/>
      <c r="AC15" s="215"/>
      <c r="AD15" s="150" t="s">
        <v>41</v>
      </c>
      <c r="AE15" s="151"/>
      <c r="AF15" s="151"/>
      <c r="AG15" s="151"/>
      <c r="AH15" s="152"/>
      <c r="AI15" s="178">
        <f t="shared" si="0"/>
        <v>0</v>
      </c>
      <c r="AJ15" s="179"/>
      <c r="AK15" s="179"/>
      <c r="AL15" s="179"/>
      <c r="AM15" s="179"/>
      <c r="AN15" s="179"/>
      <c r="AO15" s="179"/>
      <c r="AP15" s="179"/>
      <c r="AQ15" s="180"/>
      <c r="AR15" s="156" t="s">
        <v>49</v>
      </c>
      <c r="AS15" s="204"/>
      <c r="AT15" s="47"/>
      <c r="AU15" s="48"/>
      <c r="AV15" s="48"/>
      <c r="AW15" s="48"/>
      <c r="AX15" s="48"/>
      <c r="AY15" s="48"/>
      <c r="AZ15" s="48"/>
      <c r="BA15" s="48"/>
      <c r="BB15" s="48"/>
      <c r="BC15" s="48"/>
      <c r="BD15" s="48"/>
      <c r="BE15" s="49"/>
      <c r="BF15" s="1"/>
    </row>
    <row r="16" spans="1:58" ht="18" customHeight="1">
      <c r="A16" s="251"/>
      <c r="B16" s="1"/>
      <c r="C16" s="189"/>
      <c r="D16" s="190"/>
      <c r="E16" s="220"/>
      <c r="F16" s="221"/>
      <c r="G16" s="232" t="s">
        <v>50</v>
      </c>
      <c r="H16" s="233"/>
      <c r="I16" s="233"/>
      <c r="J16" s="233"/>
      <c r="K16" s="233"/>
      <c r="L16" s="233"/>
      <c r="M16" s="233"/>
      <c r="N16" s="233"/>
      <c r="O16" s="233"/>
      <c r="P16" s="233"/>
      <c r="Q16" s="233"/>
      <c r="R16" s="233"/>
      <c r="S16" s="233"/>
      <c r="T16" s="233"/>
      <c r="U16" s="233"/>
      <c r="V16" s="233"/>
      <c r="W16" s="233"/>
      <c r="X16" s="233"/>
      <c r="Y16" s="233"/>
      <c r="Z16" s="233"/>
      <c r="AA16" s="233"/>
      <c r="AB16" s="233"/>
      <c r="AC16" s="234"/>
      <c r="AD16" s="235" t="s">
        <v>41</v>
      </c>
      <c r="AE16" s="157"/>
      <c r="AF16" s="157"/>
      <c r="AG16" s="157"/>
      <c r="AH16" s="204"/>
      <c r="AI16" s="178">
        <f t="shared" si="0"/>
        <v>0</v>
      </c>
      <c r="AJ16" s="179"/>
      <c r="AK16" s="179"/>
      <c r="AL16" s="179"/>
      <c r="AM16" s="179"/>
      <c r="AN16" s="179"/>
      <c r="AO16" s="179"/>
      <c r="AP16" s="179"/>
      <c r="AQ16" s="180"/>
      <c r="AR16" s="156" t="s">
        <v>51</v>
      </c>
      <c r="AS16" s="204"/>
      <c r="AT16" s="47"/>
      <c r="AU16" s="48"/>
      <c r="AV16" s="48"/>
      <c r="AW16" s="48"/>
      <c r="AX16" s="48"/>
      <c r="AY16" s="48"/>
      <c r="AZ16" s="48"/>
      <c r="BA16" s="48"/>
      <c r="BB16" s="48"/>
      <c r="BC16" s="48"/>
      <c r="BD16" s="48"/>
      <c r="BE16" s="49"/>
      <c r="BF16" s="1"/>
    </row>
    <row r="17" spans="1:70" ht="18" customHeight="1">
      <c r="A17" s="251"/>
      <c r="B17" s="1"/>
      <c r="C17" s="189"/>
      <c r="D17" s="190"/>
      <c r="E17" s="205" t="s">
        <v>52</v>
      </c>
      <c r="F17" s="206"/>
      <c r="G17" s="206"/>
      <c r="H17" s="206"/>
      <c r="I17" s="206"/>
      <c r="J17" s="206"/>
      <c r="K17" s="209" t="s">
        <v>53</v>
      </c>
      <c r="L17" s="209"/>
      <c r="M17" s="209"/>
      <c r="N17" s="209"/>
      <c r="O17" s="209"/>
      <c r="P17" s="210" t="s">
        <v>54</v>
      </c>
      <c r="Q17" s="211"/>
      <c r="R17" s="211"/>
      <c r="S17" s="211"/>
      <c r="T17" s="211"/>
      <c r="U17" s="211"/>
      <c r="V17" s="211"/>
      <c r="W17" s="211"/>
      <c r="X17" s="211"/>
      <c r="Y17" s="211"/>
      <c r="Z17" s="211"/>
      <c r="AA17" s="211"/>
      <c r="AB17" s="211"/>
      <c r="AC17" s="212"/>
      <c r="AD17" s="195" t="s">
        <v>55</v>
      </c>
      <c r="AE17" s="202"/>
      <c r="AF17" s="202"/>
      <c r="AG17" s="202"/>
      <c r="AH17" s="203"/>
      <c r="AI17" s="178">
        <f>SUM(AT17:BE17)</f>
        <v>0</v>
      </c>
      <c r="AJ17" s="179"/>
      <c r="AK17" s="179"/>
      <c r="AL17" s="179"/>
      <c r="AM17" s="179"/>
      <c r="AN17" s="179"/>
      <c r="AO17" s="179"/>
      <c r="AP17" s="179"/>
      <c r="AQ17" s="180"/>
      <c r="AR17" s="156" t="s">
        <v>56</v>
      </c>
      <c r="AS17" s="204"/>
      <c r="AT17" s="56"/>
      <c r="AU17" s="57"/>
      <c r="AV17" s="57"/>
      <c r="AW17" s="57"/>
      <c r="AX17" s="57"/>
      <c r="AY17" s="57"/>
      <c r="AZ17" s="57"/>
      <c r="BA17" s="57"/>
      <c r="BB17" s="57"/>
      <c r="BC17" s="57"/>
      <c r="BD17" s="57"/>
      <c r="BE17" s="58"/>
      <c r="BF17" s="1"/>
      <c r="BG17" s="59">
        <v>1.9092627599243857</v>
      </c>
      <c r="BH17" s="59">
        <v>2.1332703213610587</v>
      </c>
      <c r="BI17" s="59">
        <v>2.0652173913043477</v>
      </c>
      <c r="BJ17" s="59">
        <v>1.8487712665406428</v>
      </c>
      <c r="BK17" s="59">
        <v>1.6351606805293004</v>
      </c>
      <c r="BL17" s="59">
        <v>1.8516068052930057</v>
      </c>
      <c r="BM17" s="59">
        <v>2.7703213610586008</v>
      </c>
      <c r="BN17" s="59">
        <v>2.5075614366729679</v>
      </c>
      <c r="BO17" s="59">
        <v>2.3487712665406426</v>
      </c>
      <c r="BP17" s="59">
        <v>1.8156899810964082</v>
      </c>
      <c r="BQ17" s="59">
        <v>1.3393194706994327</v>
      </c>
      <c r="BR17" s="59">
        <v>1.4773156899810962</v>
      </c>
    </row>
    <row r="18" spans="1:70" ht="18" customHeight="1">
      <c r="A18" s="251"/>
      <c r="B18" s="1"/>
      <c r="C18" s="189"/>
      <c r="D18" s="190"/>
      <c r="E18" s="207"/>
      <c r="F18" s="208"/>
      <c r="G18" s="208"/>
      <c r="H18" s="208"/>
      <c r="I18" s="208"/>
      <c r="J18" s="208"/>
      <c r="K18" s="194" t="s">
        <v>57</v>
      </c>
      <c r="L18" s="194"/>
      <c r="M18" s="194"/>
      <c r="N18" s="194"/>
      <c r="O18" s="194"/>
      <c r="P18" s="194"/>
      <c r="Q18" s="194"/>
      <c r="R18" s="194"/>
      <c r="S18" s="194"/>
      <c r="T18" s="194"/>
      <c r="U18" s="194"/>
      <c r="V18" s="194"/>
      <c r="W18" s="194"/>
      <c r="X18" s="194"/>
      <c r="Y18" s="194"/>
      <c r="Z18" s="194"/>
      <c r="AA18" s="194"/>
      <c r="AB18" s="194"/>
      <c r="AC18" s="194"/>
      <c r="AD18" s="195" t="s">
        <v>58</v>
      </c>
      <c r="AE18" s="196"/>
      <c r="AF18" s="196"/>
      <c r="AG18" s="196"/>
      <c r="AH18" s="197"/>
      <c r="AI18" s="178">
        <f>SUM(AT18:BE18)</f>
        <v>0</v>
      </c>
      <c r="AJ18" s="179"/>
      <c r="AK18" s="179"/>
      <c r="AL18" s="179"/>
      <c r="AM18" s="179"/>
      <c r="AN18" s="179"/>
      <c r="AO18" s="179"/>
      <c r="AP18" s="179"/>
      <c r="AQ18" s="180"/>
      <c r="AR18" s="156" t="s">
        <v>59</v>
      </c>
      <c r="AS18" s="157"/>
      <c r="AT18" s="50" t="str">
        <f>IF(AT17="","",AT17*$K$4/1000)</f>
        <v/>
      </c>
      <c r="AU18" s="51" t="str">
        <f t="shared" ref="AU18:BE18" si="2">IF(AU17="","",AU17*$K$4/1000)</f>
        <v/>
      </c>
      <c r="AV18" s="51" t="str">
        <f t="shared" si="2"/>
        <v/>
      </c>
      <c r="AW18" s="51" t="str">
        <f t="shared" si="2"/>
        <v/>
      </c>
      <c r="AX18" s="51" t="str">
        <f t="shared" si="2"/>
        <v/>
      </c>
      <c r="AY18" s="51" t="str">
        <f t="shared" si="2"/>
        <v/>
      </c>
      <c r="AZ18" s="51" t="str">
        <f t="shared" si="2"/>
        <v/>
      </c>
      <c r="BA18" s="51" t="str">
        <f t="shared" si="2"/>
        <v/>
      </c>
      <c r="BB18" s="51" t="str">
        <f t="shared" si="2"/>
        <v/>
      </c>
      <c r="BC18" s="51" t="str">
        <f t="shared" si="2"/>
        <v/>
      </c>
      <c r="BD18" s="51" t="str">
        <f t="shared" si="2"/>
        <v/>
      </c>
      <c r="BE18" s="52" t="str">
        <f t="shared" si="2"/>
        <v/>
      </c>
      <c r="BF18" s="1"/>
      <c r="BG18" s="3">
        <f>BG17*1000</f>
        <v>1909.2627599243856</v>
      </c>
      <c r="BH18" s="3">
        <f t="shared" ref="BH18:BR18" si="3">BH17*1000</f>
        <v>2133.2703213610584</v>
      </c>
      <c r="BI18" s="3">
        <f t="shared" si="3"/>
        <v>2065.2173913043475</v>
      </c>
      <c r="BJ18" s="3">
        <f t="shared" si="3"/>
        <v>1848.7712665406427</v>
      </c>
      <c r="BK18" s="3">
        <f t="shared" si="3"/>
        <v>1635.1606805293004</v>
      </c>
      <c r="BL18" s="3">
        <f t="shared" si="3"/>
        <v>1851.6068052930057</v>
      </c>
      <c r="BM18" s="3">
        <f t="shared" si="3"/>
        <v>2770.3213610586008</v>
      </c>
      <c r="BN18" s="3">
        <f t="shared" si="3"/>
        <v>2507.5614366729678</v>
      </c>
      <c r="BO18" s="3">
        <f t="shared" si="3"/>
        <v>2348.7712665406425</v>
      </c>
      <c r="BP18" s="3">
        <f t="shared" si="3"/>
        <v>1815.6899810964082</v>
      </c>
      <c r="BQ18" s="3">
        <f t="shared" si="3"/>
        <v>1339.3194706994327</v>
      </c>
      <c r="BR18" s="3">
        <f t="shared" si="3"/>
        <v>1477.3156899810963</v>
      </c>
    </row>
    <row r="19" spans="1:70" ht="18" customHeight="1">
      <c r="A19" s="251"/>
      <c r="B19" s="1"/>
      <c r="C19" s="189"/>
      <c r="D19" s="190"/>
      <c r="E19" s="207"/>
      <c r="F19" s="208"/>
      <c r="G19" s="208"/>
      <c r="H19" s="208"/>
      <c r="I19" s="208"/>
      <c r="J19" s="208"/>
      <c r="K19" s="194" t="s">
        <v>60</v>
      </c>
      <c r="L19" s="194"/>
      <c r="M19" s="194"/>
      <c r="N19" s="194"/>
      <c r="O19" s="194"/>
      <c r="P19" s="194"/>
      <c r="Q19" s="194"/>
      <c r="R19" s="194"/>
      <c r="S19" s="194"/>
      <c r="T19" s="194"/>
      <c r="U19" s="194"/>
      <c r="V19" s="194"/>
      <c r="W19" s="194"/>
      <c r="X19" s="194"/>
      <c r="Y19" s="194"/>
      <c r="Z19" s="194"/>
      <c r="AA19" s="194"/>
      <c r="AB19" s="194"/>
      <c r="AC19" s="194"/>
      <c r="AD19" s="195" t="s">
        <v>61</v>
      </c>
      <c r="AE19" s="196"/>
      <c r="AF19" s="196"/>
      <c r="AG19" s="196"/>
      <c r="AH19" s="197"/>
      <c r="AI19" s="178">
        <f>SUM(AT19:BE19)</f>
        <v>0</v>
      </c>
      <c r="AJ19" s="179"/>
      <c r="AK19" s="179"/>
      <c r="AL19" s="179"/>
      <c r="AM19" s="179"/>
      <c r="AN19" s="179"/>
      <c r="AO19" s="179"/>
      <c r="AP19" s="179"/>
      <c r="AQ19" s="180"/>
      <c r="AR19" s="156" t="s">
        <v>62</v>
      </c>
      <c r="AS19" s="157"/>
      <c r="AT19" s="50" t="str">
        <f>IF(AT17="","",AT18*0.0258)</f>
        <v/>
      </c>
      <c r="AU19" s="51" t="str">
        <f>IF(AU17="","",AU18*0.0258)</f>
        <v/>
      </c>
      <c r="AV19" s="51" t="str">
        <f t="shared" ref="AV19:BD19" si="4">IF(AV17="","",AV18*0.0258)</f>
        <v/>
      </c>
      <c r="AW19" s="51" t="str">
        <f t="shared" si="4"/>
        <v/>
      </c>
      <c r="AX19" s="51" t="str">
        <f t="shared" si="4"/>
        <v/>
      </c>
      <c r="AY19" s="51" t="str">
        <f t="shared" si="4"/>
        <v/>
      </c>
      <c r="AZ19" s="51" t="str">
        <f t="shared" si="4"/>
        <v/>
      </c>
      <c r="BA19" s="51" t="str">
        <f t="shared" si="4"/>
        <v/>
      </c>
      <c r="BB19" s="51" t="str">
        <f t="shared" si="4"/>
        <v/>
      </c>
      <c r="BC19" s="51" t="str">
        <f t="shared" si="4"/>
        <v/>
      </c>
      <c r="BD19" s="51" t="str">
        <f t="shared" si="4"/>
        <v/>
      </c>
      <c r="BE19" s="52" t="str">
        <f>IF(BE17="","",BE18*0.0258)</f>
        <v/>
      </c>
      <c r="BF19" s="1"/>
    </row>
    <row r="20" spans="1:70" ht="18" customHeight="1">
      <c r="A20" s="251"/>
      <c r="B20" s="1"/>
      <c r="C20" s="191"/>
      <c r="D20" s="192"/>
      <c r="E20" s="198" t="s">
        <v>63</v>
      </c>
      <c r="F20" s="199"/>
      <c r="G20" s="199"/>
      <c r="H20" s="199"/>
      <c r="I20" s="199"/>
      <c r="J20" s="199"/>
      <c r="K20" s="200"/>
      <c r="L20" s="200"/>
      <c r="M20" s="200"/>
      <c r="N20" s="200"/>
      <c r="O20" s="200"/>
      <c r="P20" s="200"/>
      <c r="Q20" s="200"/>
      <c r="R20" s="200"/>
      <c r="S20" s="200"/>
      <c r="T20" s="200"/>
      <c r="U20" s="200"/>
      <c r="V20" s="200"/>
      <c r="W20" s="200"/>
      <c r="X20" s="200"/>
      <c r="Y20" s="200"/>
      <c r="Z20" s="200"/>
      <c r="AA20" s="200"/>
      <c r="AB20" s="200"/>
      <c r="AC20" s="201"/>
      <c r="AD20" s="195" t="s">
        <v>64</v>
      </c>
      <c r="AE20" s="202"/>
      <c r="AF20" s="202"/>
      <c r="AG20" s="202"/>
      <c r="AH20" s="203"/>
      <c r="AI20" s="178">
        <f t="shared" si="0"/>
        <v>0</v>
      </c>
      <c r="AJ20" s="179"/>
      <c r="AK20" s="179"/>
      <c r="AL20" s="179"/>
      <c r="AM20" s="179"/>
      <c r="AN20" s="179"/>
      <c r="AO20" s="179"/>
      <c r="AP20" s="179"/>
      <c r="AQ20" s="180"/>
      <c r="AR20" s="156" t="s">
        <v>65</v>
      </c>
      <c r="AS20" s="157"/>
      <c r="AT20" s="50" t="str">
        <f>IF(AT17="","",AT18*0.0136*44/12)</f>
        <v/>
      </c>
      <c r="AU20" s="51" t="str">
        <f t="shared" ref="AU20:BE20" si="5">IF(AU17="","",AU18*0.0136*44/12)</f>
        <v/>
      </c>
      <c r="AV20" s="51" t="str">
        <f t="shared" si="5"/>
        <v/>
      </c>
      <c r="AW20" s="51" t="str">
        <f t="shared" si="5"/>
        <v/>
      </c>
      <c r="AX20" s="51" t="str">
        <f t="shared" si="5"/>
        <v/>
      </c>
      <c r="AY20" s="51" t="str">
        <f t="shared" si="5"/>
        <v/>
      </c>
      <c r="AZ20" s="51" t="str">
        <f t="shared" si="5"/>
        <v/>
      </c>
      <c r="BA20" s="51" t="str">
        <f t="shared" si="5"/>
        <v/>
      </c>
      <c r="BB20" s="51" t="str">
        <f t="shared" si="5"/>
        <v/>
      </c>
      <c r="BC20" s="51" t="str">
        <f t="shared" si="5"/>
        <v/>
      </c>
      <c r="BD20" s="51" t="str">
        <f t="shared" si="5"/>
        <v/>
      </c>
      <c r="BE20" s="52" t="str">
        <f t="shared" si="5"/>
        <v/>
      </c>
      <c r="BF20" s="1"/>
    </row>
    <row r="21" spans="1:70" ht="18" customHeight="1">
      <c r="A21" s="251"/>
      <c r="B21" s="1"/>
      <c r="C21" s="187" t="s">
        <v>66</v>
      </c>
      <c r="D21" s="188"/>
      <c r="E21" s="193" t="s">
        <v>67</v>
      </c>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9"/>
      <c r="AD21" s="150" t="s">
        <v>58</v>
      </c>
      <c r="AE21" s="151"/>
      <c r="AF21" s="151"/>
      <c r="AG21" s="151"/>
      <c r="AH21" s="152"/>
      <c r="AI21" s="178">
        <f t="shared" si="0"/>
        <v>0</v>
      </c>
      <c r="AJ21" s="179"/>
      <c r="AK21" s="179"/>
      <c r="AL21" s="179"/>
      <c r="AM21" s="179"/>
      <c r="AN21" s="179"/>
      <c r="AO21" s="179"/>
      <c r="AP21" s="179"/>
      <c r="AQ21" s="180"/>
      <c r="AR21" s="156" t="s">
        <v>68</v>
      </c>
      <c r="AS21" s="157"/>
      <c r="AT21" s="47"/>
      <c r="AU21" s="48"/>
      <c r="AV21" s="48"/>
      <c r="AW21" s="48"/>
      <c r="AX21" s="48"/>
      <c r="AY21" s="48"/>
      <c r="AZ21" s="48"/>
      <c r="BA21" s="48"/>
      <c r="BB21" s="48"/>
      <c r="BC21" s="48"/>
      <c r="BD21" s="48"/>
      <c r="BE21" s="49"/>
      <c r="BF21" s="1"/>
    </row>
    <row r="22" spans="1:70" ht="18" customHeight="1">
      <c r="A22" s="251"/>
      <c r="B22" s="1"/>
      <c r="C22" s="189"/>
      <c r="D22" s="190"/>
      <c r="E22" s="193" t="s">
        <v>69</v>
      </c>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9"/>
      <c r="AD22" s="150" t="s">
        <v>58</v>
      </c>
      <c r="AE22" s="151"/>
      <c r="AF22" s="151"/>
      <c r="AG22" s="151"/>
      <c r="AH22" s="152"/>
      <c r="AI22" s="178">
        <f t="shared" si="0"/>
        <v>0</v>
      </c>
      <c r="AJ22" s="179"/>
      <c r="AK22" s="179"/>
      <c r="AL22" s="179"/>
      <c r="AM22" s="179"/>
      <c r="AN22" s="179"/>
      <c r="AO22" s="179"/>
      <c r="AP22" s="179"/>
      <c r="AQ22" s="180"/>
      <c r="AR22" s="156" t="s">
        <v>70</v>
      </c>
      <c r="AS22" s="157"/>
      <c r="AT22" s="47"/>
      <c r="AU22" s="48"/>
      <c r="AV22" s="48"/>
      <c r="AW22" s="48"/>
      <c r="AX22" s="48"/>
      <c r="AY22" s="48"/>
      <c r="AZ22" s="48"/>
      <c r="BA22" s="48"/>
      <c r="BB22" s="48"/>
      <c r="BC22" s="48"/>
      <c r="BD22" s="48"/>
      <c r="BE22" s="49"/>
      <c r="BF22" s="1"/>
    </row>
    <row r="23" spans="1:70" ht="18" customHeight="1">
      <c r="A23" s="251"/>
      <c r="B23" s="1"/>
      <c r="C23" s="191"/>
      <c r="D23" s="192"/>
      <c r="E23" s="193" t="s">
        <v>71</v>
      </c>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9"/>
      <c r="AD23" s="150" t="s">
        <v>58</v>
      </c>
      <c r="AE23" s="151"/>
      <c r="AF23" s="151"/>
      <c r="AG23" s="151"/>
      <c r="AH23" s="152"/>
      <c r="AI23" s="178">
        <f t="shared" si="0"/>
        <v>0</v>
      </c>
      <c r="AJ23" s="179"/>
      <c r="AK23" s="179"/>
      <c r="AL23" s="179"/>
      <c r="AM23" s="179"/>
      <c r="AN23" s="179"/>
      <c r="AO23" s="179"/>
      <c r="AP23" s="179"/>
      <c r="AQ23" s="180"/>
      <c r="AR23" s="156" t="s">
        <v>72</v>
      </c>
      <c r="AS23" s="157"/>
      <c r="AT23" s="47"/>
      <c r="AU23" s="48"/>
      <c r="AV23" s="48"/>
      <c r="AW23" s="48"/>
      <c r="AX23" s="48"/>
      <c r="AY23" s="48"/>
      <c r="AZ23" s="48"/>
      <c r="BA23" s="48"/>
      <c r="BB23" s="48"/>
      <c r="BC23" s="48"/>
      <c r="BD23" s="48"/>
      <c r="BE23" s="49"/>
      <c r="BF23" s="1"/>
    </row>
    <row r="24" spans="1:70" ht="18" customHeight="1">
      <c r="A24" s="251"/>
      <c r="B24" s="1"/>
      <c r="C24" s="181" t="s">
        <v>73</v>
      </c>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3"/>
      <c r="AD24" s="150" t="s">
        <v>58</v>
      </c>
      <c r="AE24" s="151"/>
      <c r="AF24" s="151"/>
      <c r="AG24" s="151"/>
      <c r="AH24" s="152"/>
      <c r="AI24" s="175">
        <f t="shared" si="0"/>
        <v>0</v>
      </c>
      <c r="AJ24" s="176"/>
      <c r="AK24" s="176"/>
      <c r="AL24" s="176"/>
      <c r="AM24" s="176"/>
      <c r="AN24" s="176"/>
      <c r="AO24" s="176"/>
      <c r="AP24" s="176"/>
      <c r="AQ24" s="177"/>
      <c r="AR24" s="156" t="s">
        <v>74</v>
      </c>
      <c r="AS24" s="157"/>
      <c r="AT24" s="60" t="str">
        <f t="shared" ref="AT24:BE24" si="6">IF(SUM(AT13:AT15)=0,"",AT13*$AT$5+AT14*$AT$6+AT15*$AT$7+AT16*$AT$8+AT21*$AW$5+AT22*$AW$6+AT23*$AW$7)</f>
        <v/>
      </c>
      <c r="AU24" s="61" t="str">
        <f t="shared" si="6"/>
        <v/>
      </c>
      <c r="AV24" s="61" t="str">
        <f t="shared" si="6"/>
        <v/>
      </c>
      <c r="AW24" s="61" t="str">
        <f t="shared" si="6"/>
        <v/>
      </c>
      <c r="AX24" s="61" t="str">
        <f t="shared" si="6"/>
        <v/>
      </c>
      <c r="AY24" s="61" t="str">
        <f t="shared" si="6"/>
        <v/>
      </c>
      <c r="AZ24" s="61" t="str">
        <f t="shared" si="6"/>
        <v/>
      </c>
      <c r="BA24" s="61" t="str">
        <f t="shared" si="6"/>
        <v/>
      </c>
      <c r="BB24" s="61" t="str">
        <f t="shared" si="6"/>
        <v/>
      </c>
      <c r="BC24" s="61" t="str">
        <f t="shared" si="6"/>
        <v/>
      </c>
      <c r="BD24" s="61" t="str">
        <f t="shared" si="6"/>
        <v/>
      </c>
      <c r="BE24" s="62" t="str">
        <f t="shared" si="6"/>
        <v/>
      </c>
      <c r="BF24" s="1"/>
    </row>
    <row r="25" spans="1:70" ht="18" customHeight="1">
      <c r="A25" s="251"/>
      <c r="B25" s="1"/>
      <c r="C25" s="184"/>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6"/>
      <c r="AD25" s="150" t="s">
        <v>61</v>
      </c>
      <c r="AE25" s="151"/>
      <c r="AF25" s="151"/>
      <c r="AG25" s="151"/>
      <c r="AH25" s="152"/>
      <c r="AI25" s="175">
        <f t="shared" si="0"/>
        <v>0</v>
      </c>
      <c r="AJ25" s="176"/>
      <c r="AK25" s="176"/>
      <c r="AL25" s="176"/>
      <c r="AM25" s="176"/>
      <c r="AN25" s="176"/>
      <c r="AO25" s="176"/>
      <c r="AP25" s="176"/>
      <c r="AQ25" s="177"/>
      <c r="AR25" s="156" t="s">
        <v>75</v>
      </c>
      <c r="AS25" s="157"/>
      <c r="AT25" s="60" t="str">
        <f t="shared" ref="AT25:BE25" si="7">IF(SUM(AT13:AT15)=0,"",AT24*0.0258)</f>
        <v/>
      </c>
      <c r="AU25" s="61" t="str">
        <f t="shared" si="7"/>
        <v/>
      </c>
      <c r="AV25" s="61" t="str">
        <f t="shared" si="7"/>
        <v/>
      </c>
      <c r="AW25" s="61" t="str">
        <f t="shared" si="7"/>
        <v/>
      </c>
      <c r="AX25" s="61" t="str">
        <f t="shared" si="7"/>
        <v/>
      </c>
      <c r="AY25" s="61" t="str">
        <f t="shared" si="7"/>
        <v/>
      </c>
      <c r="AZ25" s="61" t="str">
        <f t="shared" si="7"/>
        <v/>
      </c>
      <c r="BA25" s="61" t="str">
        <f t="shared" si="7"/>
        <v/>
      </c>
      <c r="BB25" s="61" t="str">
        <f t="shared" si="7"/>
        <v/>
      </c>
      <c r="BC25" s="61" t="str">
        <f t="shared" si="7"/>
        <v/>
      </c>
      <c r="BD25" s="61" t="str">
        <f t="shared" si="7"/>
        <v/>
      </c>
      <c r="BE25" s="62" t="str">
        <f t="shared" si="7"/>
        <v/>
      </c>
      <c r="BF25" s="1"/>
    </row>
    <row r="26" spans="1:70" ht="18" customHeight="1">
      <c r="A26" s="251"/>
      <c r="B26" s="1"/>
      <c r="C26" s="169" t="s">
        <v>76</v>
      </c>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1"/>
      <c r="AD26" s="150" t="s">
        <v>58</v>
      </c>
      <c r="AE26" s="151"/>
      <c r="AF26" s="151"/>
      <c r="AG26" s="151"/>
      <c r="AH26" s="152"/>
      <c r="AI26" s="175">
        <f t="shared" si="0"/>
        <v>0</v>
      </c>
      <c r="AJ26" s="176"/>
      <c r="AK26" s="176"/>
      <c r="AL26" s="176"/>
      <c r="AM26" s="176"/>
      <c r="AN26" s="176"/>
      <c r="AO26" s="176"/>
      <c r="AP26" s="176"/>
      <c r="AQ26" s="177"/>
      <c r="AR26" s="156" t="s">
        <v>77</v>
      </c>
      <c r="AS26" s="157"/>
      <c r="AT26" s="60" t="str">
        <f t="shared" ref="AT26:BE26" si="8">IF(SUM(AT13:AT15)=0,"",AT24-AT18)</f>
        <v/>
      </c>
      <c r="AU26" s="61" t="str">
        <f t="shared" si="8"/>
        <v/>
      </c>
      <c r="AV26" s="61" t="str">
        <f t="shared" si="8"/>
        <v/>
      </c>
      <c r="AW26" s="61" t="str">
        <f t="shared" si="8"/>
        <v/>
      </c>
      <c r="AX26" s="61" t="str">
        <f t="shared" si="8"/>
        <v/>
      </c>
      <c r="AY26" s="61" t="str">
        <f t="shared" si="8"/>
        <v/>
      </c>
      <c r="AZ26" s="61" t="str">
        <f t="shared" si="8"/>
        <v/>
      </c>
      <c r="BA26" s="61" t="str">
        <f t="shared" si="8"/>
        <v/>
      </c>
      <c r="BB26" s="61" t="str">
        <f t="shared" si="8"/>
        <v/>
      </c>
      <c r="BC26" s="61" t="str">
        <f t="shared" si="8"/>
        <v/>
      </c>
      <c r="BD26" s="61" t="str">
        <f t="shared" si="8"/>
        <v/>
      </c>
      <c r="BE26" s="62" t="str">
        <f t="shared" si="8"/>
        <v/>
      </c>
      <c r="BF26" s="1"/>
    </row>
    <row r="27" spans="1:70" s="63" customFormat="1" ht="18" customHeight="1">
      <c r="A27" s="251"/>
      <c r="B27" s="1"/>
      <c r="C27" s="172"/>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4"/>
      <c r="AD27" s="150" t="s">
        <v>61</v>
      </c>
      <c r="AE27" s="151"/>
      <c r="AF27" s="151"/>
      <c r="AG27" s="151"/>
      <c r="AH27" s="152"/>
      <c r="AI27" s="175">
        <f t="shared" si="0"/>
        <v>0</v>
      </c>
      <c r="AJ27" s="176"/>
      <c r="AK27" s="176"/>
      <c r="AL27" s="176"/>
      <c r="AM27" s="176"/>
      <c r="AN27" s="176"/>
      <c r="AO27" s="176"/>
      <c r="AP27" s="176"/>
      <c r="AQ27" s="177"/>
      <c r="AR27" s="156" t="s">
        <v>78</v>
      </c>
      <c r="AS27" s="157"/>
      <c r="AT27" s="60" t="str">
        <f t="shared" ref="AT27:BE27" si="9">IF(SUM(AT13:AT15)=0,"",AT25-AT19)</f>
        <v/>
      </c>
      <c r="AU27" s="61" t="str">
        <f t="shared" si="9"/>
        <v/>
      </c>
      <c r="AV27" s="61" t="str">
        <f t="shared" si="9"/>
        <v/>
      </c>
      <c r="AW27" s="61" t="str">
        <f t="shared" si="9"/>
        <v/>
      </c>
      <c r="AX27" s="61" t="str">
        <f t="shared" si="9"/>
        <v/>
      </c>
      <c r="AY27" s="61" t="str">
        <f t="shared" si="9"/>
        <v/>
      </c>
      <c r="AZ27" s="61" t="str">
        <f t="shared" si="9"/>
        <v/>
      </c>
      <c r="BA27" s="61" t="str">
        <f t="shared" si="9"/>
        <v/>
      </c>
      <c r="BB27" s="61" t="str">
        <f t="shared" si="9"/>
        <v/>
      </c>
      <c r="BC27" s="61" t="str">
        <f t="shared" si="9"/>
        <v/>
      </c>
      <c r="BD27" s="61" t="str">
        <f t="shared" si="9"/>
        <v/>
      </c>
      <c r="BE27" s="62" t="str">
        <f t="shared" si="9"/>
        <v/>
      </c>
      <c r="BF27" s="1"/>
    </row>
    <row r="28" spans="1:70" ht="18" customHeight="1">
      <c r="A28" s="251"/>
      <c r="B28" s="1"/>
      <c r="C28" s="147" t="s">
        <v>79</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9"/>
      <c r="AD28" s="150" t="s">
        <v>80</v>
      </c>
      <c r="AE28" s="151"/>
      <c r="AF28" s="151"/>
      <c r="AG28" s="151"/>
      <c r="AH28" s="152"/>
      <c r="AI28" s="153">
        <f>IF(AI25=0,0,ROUND(AI27/AI25*100,1))</f>
        <v>0</v>
      </c>
      <c r="AJ28" s="154"/>
      <c r="AK28" s="154"/>
      <c r="AL28" s="154"/>
      <c r="AM28" s="154"/>
      <c r="AN28" s="154"/>
      <c r="AO28" s="154"/>
      <c r="AP28" s="154"/>
      <c r="AQ28" s="155"/>
      <c r="AR28" s="156" t="s">
        <v>81</v>
      </c>
      <c r="AS28" s="157"/>
      <c r="AT28" s="64" t="str">
        <f t="shared" ref="AT28:BE28" si="10">IF(SUM(AT13:AT15)=0,"",ROUND(AT27/AT25*100,1))</f>
        <v/>
      </c>
      <c r="AU28" s="65" t="str">
        <f t="shared" si="10"/>
        <v/>
      </c>
      <c r="AV28" s="65" t="str">
        <f t="shared" si="10"/>
        <v/>
      </c>
      <c r="AW28" s="65" t="str">
        <f t="shared" si="10"/>
        <v/>
      </c>
      <c r="AX28" s="65" t="str">
        <f t="shared" si="10"/>
        <v/>
      </c>
      <c r="AY28" s="65" t="str">
        <f t="shared" si="10"/>
        <v/>
      </c>
      <c r="AZ28" s="65" t="str">
        <f t="shared" si="10"/>
        <v/>
      </c>
      <c r="BA28" s="65" t="str">
        <f t="shared" si="10"/>
        <v/>
      </c>
      <c r="BB28" s="65" t="str">
        <f t="shared" si="10"/>
        <v/>
      </c>
      <c r="BC28" s="65" t="str">
        <f t="shared" si="10"/>
        <v/>
      </c>
      <c r="BD28" s="65" t="str">
        <f t="shared" si="10"/>
        <v/>
      </c>
      <c r="BE28" s="66" t="str">
        <f t="shared" si="10"/>
        <v/>
      </c>
      <c r="BF28" s="1"/>
    </row>
    <row r="29" spans="1:70" ht="18" customHeight="1" thickBot="1">
      <c r="A29" s="251"/>
      <c r="B29" s="1"/>
      <c r="C29" s="158" t="s">
        <v>82</v>
      </c>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60"/>
      <c r="AD29" s="161" t="s">
        <v>64</v>
      </c>
      <c r="AE29" s="162"/>
      <c r="AF29" s="162"/>
      <c r="AG29" s="162"/>
      <c r="AH29" s="163"/>
      <c r="AI29" s="164">
        <f>SUM(AT29:BE29)</f>
        <v>0</v>
      </c>
      <c r="AJ29" s="165"/>
      <c r="AK29" s="165"/>
      <c r="AL29" s="165"/>
      <c r="AM29" s="165"/>
      <c r="AN29" s="165"/>
      <c r="AO29" s="165"/>
      <c r="AP29" s="165"/>
      <c r="AQ29" s="166"/>
      <c r="AR29" s="167" t="s">
        <v>83</v>
      </c>
      <c r="AS29" s="168"/>
      <c r="AT29" s="67" t="str">
        <f t="shared" ref="AT29:BE29" si="11">IF(SUM(AT13:AT15)=0,"",AT12*0.65+(AT21*$AW$5+AT22*$AW$6+AT23*$AW$7)*0.0136*44/12)</f>
        <v/>
      </c>
      <c r="AU29" s="68" t="str">
        <f t="shared" si="11"/>
        <v/>
      </c>
      <c r="AV29" s="68" t="str">
        <f t="shared" si="11"/>
        <v/>
      </c>
      <c r="AW29" s="68" t="str">
        <f t="shared" si="11"/>
        <v/>
      </c>
      <c r="AX29" s="68" t="str">
        <f t="shared" si="11"/>
        <v/>
      </c>
      <c r="AY29" s="68" t="str">
        <f t="shared" si="11"/>
        <v/>
      </c>
      <c r="AZ29" s="68" t="str">
        <f t="shared" si="11"/>
        <v/>
      </c>
      <c r="BA29" s="68" t="str">
        <f t="shared" si="11"/>
        <v/>
      </c>
      <c r="BB29" s="68" t="str">
        <f t="shared" si="11"/>
        <v/>
      </c>
      <c r="BC29" s="68" t="str">
        <f t="shared" si="11"/>
        <v/>
      </c>
      <c r="BD29" s="68" t="str">
        <f t="shared" si="11"/>
        <v/>
      </c>
      <c r="BE29" s="69" t="str">
        <f t="shared" si="11"/>
        <v/>
      </c>
      <c r="BF29" s="1"/>
    </row>
    <row r="30" spans="1:70" ht="13.5" customHeight="1" thickBot="1">
      <c r="A30" s="251"/>
      <c r="B30" s="1"/>
      <c r="C30" s="70" t="s">
        <v>84</v>
      </c>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16"/>
      <c r="AU30" s="70"/>
      <c r="AV30" s="70"/>
      <c r="AW30" s="70"/>
      <c r="AX30" s="70"/>
      <c r="AY30" s="70"/>
      <c r="AZ30" s="70"/>
      <c r="BA30" s="70"/>
      <c r="BB30" s="70"/>
      <c r="BC30" s="70"/>
      <c r="BD30" s="70"/>
      <c r="BE30" s="70"/>
      <c r="BF30" s="70"/>
    </row>
    <row r="31" spans="1:70" ht="13.5" customHeight="1" thickBot="1">
      <c r="A31" s="251"/>
      <c r="B31" s="1"/>
      <c r="C31" s="143" t="s">
        <v>85</v>
      </c>
      <c r="D31" s="144"/>
      <c r="E31" s="132" t="s">
        <v>86</v>
      </c>
      <c r="F31" s="133"/>
      <c r="G31" s="133"/>
      <c r="H31" s="133"/>
      <c r="I31" s="133"/>
      <c r="J31" s="144"/>
      <c r="K31" s="126" t="s">
        <v>87</v>
      </c>
      <c r="L31" s="127"/>
      <c r="M31" s="127"/>
      <c r="N31" s="127"/>
      <c r="O31" s="127"/>
      <c r="P31" s="127"/>
      <c r="Q31" s="127"/>
      <c r="R31" s="128"/>
      <c r="S31" s="132" t="s">
        <v>88</v>
      </c>
      <c r="T31" s="133"/>
      <c r="U31" s="144"/>
      <c r="V31" s="126" t="s">
        <v>89</v>
      </c>
      <c r="W31" s="127"/>
      <c r="X31" s="127"/>
      <c r="Y31" s="127"/>
      <c r="Z31" s="127"/>
      <c r="AA31" s="128"/>
      <c r="AB31" s="126" t="s">
        <v>90</v>
      </c>
      <c r="AC31" s="127"/>
      <c r="AD31" s="127"/>
      <c r="AE31" s="128"/>
      <c r="AF31" s="126" t="s">
        <v>91</v>
      </c>
      <c r="AG31" s="127"/>
      <c r="AH31" s="127"/>
      <c r="AI31" s="127"/>
      <c r="AJ31" s="128"/>
      <c r="AK31" s="126" t="s">
        <v>92</v>
      </c>
      <c r="AL31" s="127"/>
      <c r="AM31" s="127"/>
      <c r="AN31" s="127"/>
      <c r="AO31" s="128"/>
      <c r="AP31" s="132" t="s">
        <v>93</v>
      </c>
      <c r="AQ31" s="133"/>
      <c r="AR31" s="133"/>
      <c r="AS31" s="134"/>
      <c r="AT31" s="16"/>
      <c r="AU31" s="70"/>
      <c r="AV31" s="70"/>
      <c r="AW31" s="70"/>
      <c r="AX31" s="70"/>
      <c r="AY31" s="70"/>
      <c r="AZ31" s="70"/>
      <c r="BA31" s="70"/>
      <c r="BB31" s="70"/>
      <c r="BC31" s="70"/>
      <c r="BD31" s="70"/>
      <c r="BE31" s="70"/>
      <c r="BF31" s="70"/>
    </row>
    <row r="32" spans="1:70" ht="18" customHeight="1" thickBot="1">
      <c r="A32" s="251"/>
      <c r="B32" s="1"/>
      <c r="C32" s="145"/>
      <c r="D32" s="146"/>
      <c r="E32" s="135"/>
      <c r="F32" s="136"/>
      <c r="G32" s="136"/>
      <c r="H32" s="136"/>
      <c r="I32" s="136"/>
      <c r="J32" s="146"/>
      <c r="K32" s="129"/>
      <c r="L32" s="130"/>
      <c r="M32" s="130"/>
      <c r="N32" s="130"/>
      <c r="O32" s="130"/>
      <c r="P32" s="130"/>
      <c r="Q32" s="130"/>
      <c r="R32" s="131"/>
      <c r="S32" s="135"/>
      <c r="T32" s="136"/>
      <c r="U32" s="146"/>
      <c r="V32" s="129"/>
      <c r="W32" s="130"/>
      <c r="X32" s="130"/>
      <c r="Y32" s="130"/>
      <c r="Z32" s="130"/>
      <c r="AA32" s="131"/>
      <c r="AB32" s="129"/>
      <c r="AC32" s="130"/>
      <c r="AD32" s="130"/>
      <c r="AE32" s="131"/>
      <c r="AF32" s="129"/>
      <c r="AG32" s="130"/>
      <c r="AH32" s="130"/>
      <c r="AI32" s="130"/>
      <c r="AJ32" s="131"/>
      <c r="AK32" s="129"/>
      <c r="AL32" s="130"/>
      <c r="AM32" s="130"/>
      <c r="AN32" s="130"/>
      <c r="AO32" s="131"/>
      <c r="AP32" s="135"/>
      <c r="AQ32" s="136"/>
      <c r="AR32" s="136"/>
      <c r="AS32" s="137"/>
      <c r="AT32" s="16"/>
      <c r="AU32" s="138"/>
      <c r="AV32" s="139"/>
      <c r="AW32" s="71"/>
      <c r="AX32" s="138" t="s">
        <v>94</v>
      </c>
      <c r="AY32" s="140"/>
      <c r="AZ32" s="141" t="s">
        <v>95</v>
      </c>
      <c r="BA32" s="142"/>
      <c r="BB32" s="72"/>
      <c r="BC32" s="70"/>
      <c r="BD32" s="1"/>
      <c r="BE32" s="70"/>
      <c r="BF32" s="70"/>
      <c r="BG32" s="1"/>
    </row>
    <row r="33" spans="1:59" ht="18" customHeight="1">
      <c r="A33" s="251"/>
      <c r="B33" s="1"/>
      <c r="C33" s="119"/>
      <c r="D33" s="111"/>
      <c r="E33" s="109"/>
      <c r="F33" s="110"/>
      <c r="G33" s="110"/>
      <c r="H33" s="110"/>
      <c r="I33" s="110"/>
      <c r="J33" s="111"/>
      <c r="K33" s="109"/>
      <c r="L33" s="110"/>
      <c r="M33" s="110"/>
      <c r="N33" s="110"/>
      <c r="O33" s="110"/>
      <c r="P33" s="110"/>
      <c r="Q33" s="110"/>
      <c r="R33" s="111"/>
      <c r="S33" s="109"/>
      <c r="T33" s="110"/>
      <c r="U33" s="111"/>
      <c r="V33" s="120"/>
      <c r="W33" s="121"/>
      <c r="X33" s="121"/>
      <c r="Y33" s="121"/>
      <c r="Z33" s="121"/>
      <c r="AA33" s="122"/>
      <c r="AB33" s="123"/>
      <c r="AC33" s="124"/>
      <c r="AD33" s="124"/>
      <c r="AE33" s="125"/>
      <c r="AF33" s="109"/>
      <c r="AG33" s="110"/>
      <c r="AH33" s="110"/>
      <c r="AI33" s="110"/>
      <c r="AJ33" s="111"/>
      <c r="AK33" s="109"/>
      <c r="AL33" s="110"/>
      <c r="AM33" s="110"/>
      <c r="AN33" s="110"/>
      <c r="AO33" s="111"/>
      <c r="AP33" s="109"/>
      <c r="AQ33" s="110"/>
      <c r="AR33" s="110"/>
      <c r="AS33" s="112"/>
      <c r="AT33" s="16"/>
      <c r="AU33" s="113" t="s">
        <v>96</v>
      </c>
      <c r="AV33" s="114"/>
      <c r="AW33" s="73" t="s">
        <v>97</v>
      </c>
      <c r="AX33" s="115"/>
      <c r="AY33" s="116"/>
      <c r="AZ33" s="117" t="str">
        <f>IF(AI20=0,"",AI20)</f>
        <v/>
      </c>
      <c r="BA33" s="118"/>
      <c r="BB33" s="108"/>
      <c r="BC33" s="74"/>
      <c r="BD33" s="1"/>
      <c r="BE33" s="70"/>
      <c r="BF33" s="70"/>
      <c r="BG33" s="1"/>
    </row>
    <row r="34" spans="1:59" ht="18" customHeight="1" thickBot="1">
      <c r="A34" s="251"/>
      <c r="B34" s="1"/>
      <c r="C34" s="94"/>
      <c r="D34" s="95"/>
      <c r="E34" s="91"/>
      <c r="F34" s="92"/>
      <c r="G34" s="92"/>
      <c r="H34" s="92"/>
      <c r="I34" s="92"/>
      <c r="J34" s="95"/>
      <c r="K34" s="91"/>
      <c r="L34" s="92"/>
      <c r="M34" s="92"/>
      <c r="N34" s="92"/>
      <c r="O34" s="92"/>
      <c r="P34" s="92"/>
      <c r="Q34" s="92"/>
      <c r="R34" s="95"/>
      <c r="S34" s="91"/>
      <c r="T34" s="92"/>
      <c r="U34" s="95"/>
      <c r="V34" s="96"/>
      <c r="W34" s="97"/>
      <c r="X34" s="97"/>
      <c r="Y34" s="97"/>
      <c r="Z34" s="97"/>
      <c r="AA34" s="98"/>
      <c r="AB34" s="99"/>
      <c r="AC34" s="100"/>
      <c r="AD34" s="100"/>
      <c r="AE34" s="101"/>
      <c r="AF34" s="91"/>
      <c r="AG34" s="92"/>
      <c r="AH34" s="92"/>
      <c r="AI34" s="92"/>
      <c r="AJ34" s="95"/>
      <c r="AK34" s="91"/>
      <c r="AL34" s="92"/>
      <c r="AM34" s="92"/>
      <c r="AN34" s="92"/>
      <c r="AO34" s="95"/>
      <c r="AP34" s="91"/>
      <c r="AQ34" s="92"/>
      <c r="AR34" s="92"/>
      <c r="AS34" s="93"/>
      <c r="AT34" s="16"/>
      <c r="AU34" s="102" t="s">
        <v>98</v>
      </c>
      <c r="AV34" s="103"/>
      <c r="AW34" s="75" t="s">
        <v>99</v>
      </c>
      <c r="AX34" s="104"/>
      <c r="AY34" s="105"/>
      <c r="AZ34" s="106" t="str">
        <f>IF(AI20=0,"",AI29-AI20)</f>
        <v/>
      </c>
      <c r="BA34" s="107"/>
      <c r="BB34" s="108"/>
      <c r="BC34" s="74"/>
      <c r="BD34" s="1"/>
      <c r="BE34" s="70"/>
      <c r="BF34" s="70"/>
      <c r="BG34" s="1"/>
    </row>
    <row r="35" spans="1:59" ht="18" customHeight="1">
      <c r="A35" s="251"/>
      <c r="B35" s="1"/>
      <c r="C35" s="94"/>
      <c r="D35" s="95"/>
      <c r="E35" s="91"/>
      <c r="F35" s="92"/>
      <c r="G35" s="92"/>
      <c r="H35" s="92"/>
      <c r="I35" s="92"/>
      <c r="J35" s="95"/>
      <c r="K35" s="91"/>
      <c r="L35" s="92"/>
      <c r="M35" s="92"/>
      <c r="N35" s="92"/>
      <c r="O35" s="92"/>
      <c r="P35" s="92"/>
      <c r="Q35" s="92"/>
      <c r="R35" s="95"/>
      <c r="S35" s="91"/>
      <c r="T35" s="92"/>
      <c r="U35" s="95"/>
      <c r="V35" s="96"/>
      <c r="W35" s="97"/>
      <c r="X35" s="97"/>
      <c r="Y35" s="97"/>
      <c r="Z35" s="97"/>
      <c r="AA35" s="98"/>
      <c r="AB35" s="99"/>
      <c r="AC35" s="100"/>
      <c r="AD35" s="100"/>
      <c r="AE35" s="101"/>
      <c r="AF35" s="91"/>
      <c r="AG35" s="92"/>
      <c r="AH35" s="92"/>
      <c r="AI35" s="92"/>
      <c r="AJ35" s="95"/>
      <c r="AK35" s="91"/>
      <c r="AL35" s="92"/>
      <c r="AM35" s="92"/>
      <c r="AN35" s="92"/>
      <c r="AO35" s="95"/>
      <c r="AP35" s="91"/>
      <c r="AQ35" s="92"/>
      <c r="AR35" s="92"/>
      <c r="AS35" s="93"/>
      <c r="AT35" s="16"/>
      <c r="AU35" s="76" t="s">
        <v>100</v>
      </c>
      <c r="AV35" s="70"/>
      <c r="AW35" s="1"/>
      <c r="AX35" s="70"/>
      <c r="AY35" s="70"/>
      <c r="AZ35" s="70"/>
      <c r="BA35" s="1"/>
      <c r="BB35" s="1"/>
      <c r="BC35" s="70"/>
      <c r="BD35" s="1"/>
      <c r="BE35" s="70"/>
      <c r="BF35" s="70"/>
      <c r="BG35" s="1"/>
    </row>
    <row r="36" spans="1:59" ht="18" customHeight="1">
      <c r="A36" s="251"/>
      <c r="B36" s="1"/>
      <c r="C36" s="94"/>
      <c r="D36" s="95"/>
      <c r="E36" s="91"/>
      <c r="F36" s="92"/>
      <c r="G36" s="92"/>
      <c r="H36" s="92"/>
      <c r="I36" s="92"/>
      <c r="J36" s="95"/>
      <c r="K36" s="91"/>
      <c r="L36" s="92"/>
      <c r="M36" s="92"/>
      <c r="N36" s="92"/>
      <c r="O36" s="92"/>
      <c r="P36" s="92"/>
      <c r="Q36" s="92"/>
      <c r="R36" s="95"/>
      <c r="S36" s="91"/>
      <c r="T36" s="92"/>
      <c r="U36" s="95"/>
      <c r="V36" s="96"/>
      <c r="W36" s="97"/>
      <c r="X36" s="97"/>
      <c r="Y36" s="97"/>
      <c r="Z36" s="97"/>
      <c r="AA36" s="98"/>
      <c r="AB36" s="99"/>
      <c r="AC36" s="100"/>
      <c r="AD36" s="100"/>
      <c r="AE36" s="101"/>
      <c r="AF36" s="91"/>
      <c r="AG36" s="92"/>
      <c r="AH36" s="92"/>
      <c r="AI36" s="92"/>
      <c r="AJ36" s="95"/>
      <c r="AK36" s="91"/>
      <c r="AL36" s="92"/>
      <c r="AM36" s="92"/>
      <c r="AN36" s="92"/>
      <c r="AO36" s="95"/>
      <c r="AP36" s="91"/>
      <c r="AQ36" s="92"/>
      <c r="AR36" s="92"/>
      <c r="AS36" s="93"/>
      <c r="AT36" s="70"/>
      <c r="AU36" s="1"/>
      <c r="AV36" s="1"/>
      <c r="AW36" s="1"/>
      <c r="AX36" s="1"/>
      <c r="AY36" s="1"/>
      <c r="AZ36" s="1"/>
      <c r="BA36" s="1"/>
      <c r="BB36" s="1"/>
      <c r="BC36" s="1"/>
      <c r="BD36" s="1"/>
      <c r="BE36" s="1"/>
      <c r="BF36" s="1"/>
    </row>
    <row r="37" spans="1:59" ht="18" customHeight="1">
      <c r="A37" s="251"/>
      <c r="B37" s="1"/>
      <c r="C37" s="94"/>
      <c r="D37" s="95"/>
      <c r="E37" s="91"/>
      <c r="F37" s="92"/>
      <c r="G37" s="92"/>
      <c r="H37" s="92"/>
      <c r="I37" s="92"/>
      <c r="J37" s="95"/>
      <c r="K37" s="91"/>
      <c r="L37" s="92"/>
      <c r="M37" s="92"/>
      <c r="N37" s="92"/>
      <c r="O37" s="92"/>
      <c r="P37" s="92"/>
      <c r="Q37" s="92"/>
      <c r="R37" s="95"/>
      <c r="S37" s="91"/>
      <c r="T37" s="92"/>
      <c r="U37" s="95"/>
      <c r="V37" s="96"/>
      <c r="W37" s="97"/>
      <c r="X37" s="97"/>
      <c r="Y37" s="97"/>
      <c r="Z37" s="97"/>
      <c r="AA37" s="98"/>
      <c r="AB37" s="99"/>
      <c r="AC37" s="100"/>
      <c r="AD37" s="100"/>
      <c r="AE37" s="101"/>
      <c r="AF37" s="91"/>
      <c r="AG37" s="92"/>
      <c r="AH37" s="92"/>
      <c r="AI37" s="92"/>
      <c r="AJ37" s="95"/>
      <c r="AK37" s="91"/>
      <c r="AL37" s="92"/>
      <c r="AM37" s="92"/>
      <c r="AN37" s="92"/>
      <c r="AO37" s="95"/>
      <c r="AP37" s="91"/>
      <c r="AQ37" s="92"/>
      <c r="AR37" s="92"/>
      <c r="AS37" s="93"/>
      <c r="AT37" s="70"/>
      <c r="AU37" s="1"/>
      <c r="AV37" s="1"/>
      <c r="AW37" s="1"/>
      <c r="AX37" s="1"/>
      <c r="AY37" s="1"/>
      <c r="AZ37" s="1"/>
      <c r="BA37" s="1"/>
      <c r="BB37" s="1"/>
      <c r="BC37" s="1"/>
      <c r="BD37" s="1"/>
      <c r="BE37" s="1"/>
      <c r="BF37" s="1"/>
    </row>
    <row r="38" spans="1:59" ht="17.25" customHeight="1" thickBot="1">
      <c r="A38" s="251"/>
      <c r="B38" s="1"/>
      <c r="C38" s="84"/>
      <c r="D38" s="81"/>
      <c r="E38" s="79"/>
      <c r="F38" s="80"/>
      <c r="G38" s="80"/>
      <c r="H38" s="80"/>
      <c r="I38" s="80"/>
      <c r="J38" s="81"/>
      <c r="K38" s="79"/>
      <c r="L38" s="80"/>
      <c r="M38" s="80"/>
      <c r="N38" s="80"/>
      <c r="O38" s="80"/>
      <c r="P38" s="80"/>
      <c r="Q38" s="80"/>
      <c r="R38" s="81"/>
      <c r="S38" s="79"/>
      <c r="T38" s="80"/>
      <c r="U38" s="81"/>
      <c r="V38" s="85"/>
      <c r="W38" s="86"/>
      <c r="X38" s="86"/>
      <c r="Y38" s="86"/>
      <c r="Z38" s="86"/>
      <c r="AA38" s="87"/>
      <c r="AB38" s="88"/>
      <c r="AC38" s="89"/>
      <c r="AD38" s="89"/>
      <c r="AE38" s="90"/>
      <c r="AF38" s="79"/>
      <c r="AG38" s="80"/>
      <c r="AH38" s="80"/>
      <c r="AI38" s="80"/>
      <c r="AJ38" s="81"/>
      <c r="AK38" s="79"/>
      <c r="AL38" s="80"/>
      <c r="AM38" s="80"/>
      <c r="AN38" s="80"/>
      <c r="AO38" s="81"/>
      <c r="AP38" s="79"/>
      <c r="AQ38" s="80"/>
      <c r="AR38" s="80"/>
      <c r="AS38" s="82"/>
      <c r="AT38" s="70"/>
      <c r="AU38" s="1"/>
      <c r="AV38" s="1"/>
      <c r="AW38" s="1"/>
      <c r="AX38" s="1"/>
      <c r="AY38" s="1"/>
      <c r="AZ38" s="1"/>
      <c r="BA38" s="1"/>
      <c r="BB38" s="1"/>
      <c r="BC38" s="1"/>
      <c r="BD38" s="1"/>
      <c r="BE38" s="1"/>
      <c r="BF38" s="1"/>
    </row>
    <row r="39" spans="1:59" ht="17.25" customHeight="1">
      <c r="A39" s="251"/>
      <c r="B39" s="1"/>
      <c r="C39" s="16"/>
      <c r="D39" s="16"/>
      <c r="E39" s="16"/>
      <c r="F39" s="16"/>
      <c r="G39" s="16"/>
      <c r="H39" s="16"/>
      <c r="I39" s="16"/>
      <c r="J39" s="16"/>
      <c r="K39" s="16"/>
      <c r="L39" s="16"/>
      <c r="M39" s="16"/>
      <c r="N39" s="16"/>
      <c r="O39" s="16"/>
      <c r="P39" s="16"/>
      <c r="Q39" s="16"/>
      <c r="R39" s="16"/>
      <c r="S39" s="16"/>
      <c r="T39" s="16"/>
      <c r="U39" s="16"/>
      <c r="V39" s="72"/>
      <c r="W39" s="72"/>
      <c r="X39" s="72"/>
      <c r="Y39" s="72"/>
      <c r="Z39" s="72"/>
      <c r="AA39" s="72"/>
      <c r="AB39" s="77"/>
      <c r="AC39" s="77"/>
      <c r="AD39" s="77"/>
      <c r="AE39" s="77"/>
      <c r="AF39" s="16"/>
      <c r="AG39" s="16"/>
      <c r="AH39" s="16"/>
      <c r="AI39" s="16"/>
      <c r="AJ39" s="16"/>
      <c r="AK39" s="16"/>
      <c r="AL39" s="16"/>
      <c r="AM39" s="16"/>
      <c r="AN39" s="16"/>
      <c r="AO39" s="16"/>
      <c r="AP39" s="16"/>
      <c r="AQ39" s="16"/>
      <c r="AR39" s="16"/>
      <c r="AS39" s="16"/>
      <c r="AT39" s="70"/>
      <c r="AU39" s="70"/>
      <c r="AV39" s="70"/>
      <c r="AW39" s="70"/>
      <c r="AX39" s="70"/>
      <c r="AY39" s="70"/>
      <c r="AZ39" s="70"/>
      <c r="BA39" s="70"/>
      <c r="BB39" s="70"/>
      <c r="BC39" s="70"/>
      <c r="BD39" s="70"/>
      <c r="BE39" s="70"/>
      <c r="BF39" s="70"/>
    </row>
    <row r="40" spans="1:59" ht="17.25" customHeight="1">
      <c r="A40" s="251"/>
      <c r="B40" s="1"/>
      <c r="C40" s="83" t="s">
        <v>101</v>
      </c>
      <c r="D40" s="83"/>
      <c r="E40" s="83"/>
      <c r="F40" s="83"/>
      <c r="G40" s="83"/>
      <c r="H40" s="83"/>
      <c r="I40" s="83"/>
      <c r="J40" s="83"/>
      <c r="K40" s="83"/>
      <c r="L40" s="83"/>
      <c r="M40" s="16"/>
      <c r="N40" s="16"/>
      <c r="O40" s="16"/>
      <c r="P40" s="16"/>
      <c r="Q40" s="16"/>
      <c r="R40" s="16"/>
      <c r="S40" s="16"/>
      <c r="T40" s="16"/>
      <c r="U40" s="16"/>
      <c r="V40" s="72"/>
      <c r="W40" s="72"/>
      <c r="X40" s="72"/>
      <c r="Y40" s="72"/>
      <c r="Z40" s="72"/>
      <c r="AA40" s="72"/>
      <c r="AB40" s="77"/>
      <c r="AC40" s="77"/>
      <c r="AD40" s="77"/>
      <c r="AE40" s="77"/>
      <c r="AF40" s="16"/>
      <c r="AG40" s="16"/>
      <c r="AH40" s="16"/>
      <c r="AI40" s="16"/>
      <c r="AJ40" s="16"/>
      <c r="AK40" s="16"/>
      <c r="AL40" s="16"/>
      <c r="AM40" s="16"/>
      <c r="AN40" s="16"/>
      <c r="AO40" s="16"/>
      <c r="AP40" s="16"/>
      <c r="AQ40" s="16"/>
      <c r="AR40" s="16"/>
      <c r="AS40" s="16"/>
      <c r="AT40" s="70" t="s">
        <v>102</v>
      </c>
      <c r="AU40" s="1"/>
      <c r="AV40" s="70"/>
      <c r="AW40" s="78" t="s">
        <v>103</v>
      </c>
      <c r="AX40" s="78"/>
      <c r="AY40" s="78"/>
      <c r="AZ40" s="78"/>
      <c r="BA40" s="78"/>
      <c r="BB40" s="78"/>
      <c r="BC40" s="78"/>
      <c r="BD40" s="78"/>
      <c r="BE40" s="78"/>
      <c r="BF40" s="70"/>
    </row>
    <row r="41" spans="1:59" ht="17.25" customHeight="1">
      <c r="A41" s="251"/>
      <c r="B41" s="1"/>
      <c r="C41" s="16"/>
      <c r="D41" s="70" t="s">
        <v>104</v>
      </c>
      <c r="E41" s="16"/>
      <c r="F41" s="16"/>
      <c r="G41" s="16"/>
      <c r="H41" s="16"/>
      <c r="I41" s="16"/>
      <c r="J41" s="16"/>
      <c r="K41" s="16"/>
      <c r="L41" s="16"/>
      <c r="M41" s="16"/>
      <c r="N41" s="16"/>
      <c r="O41" s="16"/>
      <c r="P41" s="16"/>
      <c r="Q41" s="16"/>
      <c r="R41" s="16"/>
      <c r="S41" s="16"/>
      <c r="T41" s="16"/>
      <c r="U41" s="16"/>
      <c r="V41" s="72"/>
      <c r="W41" s="72"/>
      <c r="X41" s="72"/>
      <c r="Y41" s="72"/>
      <c r="Z41" s="72"/>
      <c r="AA41" s="72"/>
      <c r="AB41" s="77"/>
      <c r="AC41" s="77"/>
      <c r="AD41" s="77"/>
      <c r="AE41" s="77"/>
      <c r="AF41" s="16"/>
      <c r="AG41" s="16"/>
      <c r="AH41" s="16"/>
      <c r="AI41" s="16"/>
      <c r="AJ41" s="16"/>
      <c r="AK41" s="16"/>
      <c r="AL41" s="16"/>
      <c r="AM41" s="16"/>
      <c r="AN41" s="16"/>
      <c r="AO41" s="16"/>
      <c r="AP41" s="16"/>
      <c r="AQ41" s="16"/>
      <c r="AR41" s="16"/>
      <c r="AS41" s="16"/>
      <c r="AT41" s="70"/>
      <c r="AU41" s="70"/>
      <c r="AV41" s="70"/>
      <c r="AW41" s="1"/>
      <c r="AX41" s="70"/>
      <c r="AY41" s="70"/>
      <c r="AZ41" s="70"/>
      <c r="BA41" s="70"/>
      <c r="BB41" s="70"/>
      <c r="BC41" s="70"/>
      <c r="BD41" s="70"/>
      <c r="BE41" s="70"/>
      <c r="BF41" s="70"/>
    </row>
    <row r="42" spans="1:59" ht="17.25" customHeight="1">
      <c r="A42" s="251"/>
      <c r="B42" s="1"/>
      <c r="C42" s="16"/>
      <c r="D42" s="70" t="s">
        <v>105</v>
      </c>
      <c r="E42" s="16"/>
      <c r="F42" s="16"/>
      <c r="G42" s="16"/>
      <c r="H42" s="16"/>
      <c r="I42" s="16"/>
      <c r="J42" s="16"/>
      <c r="K42" s="16"/>
      <c r="L42" s="16"/>
      <c r="M42" s="16"/>
      <c r="N42" s="16"/>
      <c r="O42" s="16"/>
      <c r="P42" s="16"/>
      <c r="Q42" s="16"/>
      <c r="R42" s="16"/>
      <c r="S42" s="16"/>
      <c r="T42" s="16"/>
      <c r="U42" s="16"/>
      <c r="V42" s="72"/>
      <c r="W42" s="72"/>
      <c r="X42" s="72"/>
      <c r="Y42" s="72"/>
      <c r="Z42" s="72"/>
      <c r="AA42" s="72"/>
      <c r="AB42" s="77"/>
      <c r="AC42" s="77"/>
      <c r="AD42" s="77"/>
      <c r="AE42" s="77"/>
      <c r="AF42" s="16"/>
      <c r="AG42" s="16"/>
      <c r="AH42" s="16"/>
      <c r="AI42" s="16"/>
      <c r="AJ42" s="16"/>
      <c r="AK42" s="16"/>
      <c r="AL42" s="16"/>
      <c r="AM42" s="16"/>
      <c r="AN42" s="16"/>
      <c r="AO42" s="16"/>
      <c r="AP42" s="16"/>
      <c r="AQ42" s="16"/>
      <c r="AR42" s="16"/>
      <c r="AS42" s="16"/>
      <c r="AT42" s="70"/>
      <c r="AU42" s="70"/>
      <c r="AV42" s="70"/>
      <c r="AW42" s="78" t="s">
        <v>106</v>
      </c>
      <c r="AX42" s="78"/>
      <c r="AY42" s="78"/>
      <c r="AZ42" s="78"/>
      <c r="BA42" s="78"/>
      <c r="BB42" s="78"/>
      <c r="BC42" s="78"/>
      <c r="BD42" s="78"/>
      <c r="BE42" s="78"/>
    </row>
    <row r="43" spans="1:59">
      <c r="A43" s="25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sheetData>
  <mergeCells count="179">
    <mergeCell ref="A1:A43"/>
    <mergeCell ref="AN1:AS1"/>
    <mergeCell ref="AT1:AU1"/>
    <mergeCell ref="AV1:AV2"/>
    <mergeCell ref="AW1:AZ2"/>
    <mergeCell ref="BA1:BA2"/>
    <mergeCell ref="W5:X8"/>
    <mergeCell ref="Y5:AB7"/>
    <mergeCell ref="AC5:AM5"/>
    <mergeCell ref="AN5:AS5"/>
    <mergeCell ref="AC6:AM6"/>
    <mergeCell ref="AN6:AS6"/>
    <mergeCell ref="AC7:AM7"/>
    <mergeCell ref="AN7:AS7"/>
    <mergeCell ref="Y8:AM8"/>
    <mergeCell ref="AN8:AS8"/>
    <mergeCell ref="BB1:BE2"/>
    <mergeCell ref="C2:AS2"/>
    <mergeCell ref="C3:AS3"/>
    <mergeCell ref="C4:J4"/>
    <mergeCell ref="K4:O4"/>
    <mergeCell ref="P4:T4"/>
    <mergeCell ref="W4:AW4"/>
    <mergeCell ref="C10:AH10"/>
    <mergeCell ref="AI10:AQ10"/>
    <mergeCell ref="C11:D20"/>
    <mergeCell ref="E11:AC11"/>
    <mergeCell ref="AD11:AH11"/>
    <mergeCell ref="AI11:AQ11"/>
    <mergeCell ref="G16:AC16"/>
    <mergeCell ref="AD16:AH16"/>
    <mergeCell ref="AI16:AQ16"/>
    <mergeCell ref="AR11:AS11"/>
    <mergeCell ref="E12:F16"/>
    <mergeCell ref="G12:AC12"/>
    <mergeCell ref="AD12:AH12"/>
    <mergeCell ref="AI12:AQ12"/>
    <mergeCell ref="AR12:AS12"/>
    <mergeCell ref="G13:P15"/>
    <mergeCell ref="Q13:AC13"/>
    <mergeCell ref="AD13:AH13"/>
    <mergeCell ref="AI13:AQ13"/>
    <mergeCell ref="AR13:AS13"/>
    <mergeCell ref="Q14:AC14"/>
    <mergeCell ref="AD14:AH14"/>
    <mergeCell ref="AI14:AQ14"/>
    <mergeCell ref="AR14:AS14"/>
    <mergeCell ref="Q15:AC15"/>
    <mergeCell ref="AD15:AH15"/>
    <mergeCell ref="AI15:AQ15"/>
    <mergeCell ref="AR15:AS15"/>
    <mergeCell ref="AR16:AS16"/>
    <mergeCell ref="E17:J19"/>
    <mergeCell ref="K17:O17"/>
    <mergeCell ref="P17:AC17"/>
    <mergeCell ref="AD17:AH17"/>
    <mergeCell ref="AI17:AQ17"/>
    <mergeCell ref="AR17:AS17"/>
    <mergeCell ref="K18:AC18"/>
    <mergeCell ref="AD18:AH18"/>
    <mergeCell ref="AI18:AQ18"/>
    <mergeCell ref="AR18:AS18"/>
    <mergeCell ref="K19:AC19"/>
    <mergeCell ref="AD19:AH19"/>
    <mergeCell ref="AI19:AQ19"/>
    <mergeCell ref="AR19:AS19"/>
    <mergeCell ref="E20:AC20"/>
    <mergeCell ref="AD20:AH20"/>
    <mergeCell ref="AI20:AQ20"/>
    <mergeCell ref="AR20:AS20"/>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F31:AJ32"/>
    <mergeCell ref="AK31:AO32"/>
    <mergeCell ref="AP31:AS32"/>
    <mergeCell ref="AU32:AV32"/>
    <mergeCell ref="AX32:AY32"/>
    <mergeCell ref="AZ32:BA32"/>
    <mergeCell ref="C31:D32"/>
    <mergeCell ref="E31:J32"/>
    <mergeCell ref="K31:R32"/>
    <mergeCell ref="S31:U32"/>
    <mergeCell ref="V31:AA32"/>
    <mergeCell ref="AB31:AE32"/>
    <mergeCell ref="BB33:BB34"/>
    <mergeCell ref="C34:D34"/>
    <mergeCell ref="E34:J34"/>
    <mergeCell ref="K34:R34"/>
    <mergeCell ref="S34:U34"/>
    <mergeCell ref="V34:AA34"/>
    <mergeCell ref="AB34:AE34"/>
    <mergeCell ref="AF34:AJ34"/>
    <mergeCell ref="AK34:AO34"/>
    <mergeCell ref="AP34:AS34"/>
    <mergeCell ref="AF33:AJ33"/>
    <mergeCell ref="AK33:AO33"/>
    <mergeCell ref="AP33:AS33"/>
    <mergeCell ref="AU33:AV33"/>
    <mergeCell ref="AX33:AY33"/>
    <mergeCell ref="AZ33:BA33"/>
    <mergeCell ref="C33:D33"/>
    <mergeCell ref="E33:J33"/>
    <mergeCell ref="K33:R33"/>
    <mergeCell ref="S33:U33"/>
    <mergeCell ref="V33:AA33"/>
    <mergeCell ref="AB33:AE33"/>
    <mergeCell ref="AU34:AV34"/>
    <mergeCell ref="AX34:AY34"/>
    <mergeCell ref="AZ34:BA34"/>
    <mergeCell ref="C35:D35"/>
    <mergeCell ref="E35:J35"/>
    <mergeCell ref="K35:R35"/>
    <mergeCell ref="S35:U35"/>
    <mergeCell ref="V35:AA35"/>
    <mergeCell ref="AB35:AE35"/>
    <mergeCell ref="AF35:AJ35"/>
    <mergeCell ref="AK35:AO35"/>
    <mergeCell ref="AP35:AS35"/>
    <mergeCell ref="C36:D36"/>
    <mergeCell ref="E36:J36"/>
    <mergeCell ref="K36:R36"/>
    <mergeCell ref="S36:U36"/>
    <mergeCell ref="V36:AA36"/>
    <mergeCell ref="AB36:AE36"/>
    <mergeCell ref="AF36:AJ36"/>
    <mergeCell ref="AK36:AO36"/>
    <mergeCell ref="AP36:AS36"/>
    <mergeCell ref="C37:D37"/>
    <mergeCell ref="E37:J37"/>
    <mergeCell ref="K37:R37"/>
    <mergeCell ref="S37:U37"/>
    <mergeCell ref="V37:AA37"/>
    <mergeCell ref="AB37:AE37"/>
    <mergeCell ref="AF37:AJ37"/>
    <mergeCell ref="AK37:AO37"/>
    <mergeCell ref="AP37:AS37"/>
    <mergeCell ref="AF38:AJ38"/>
    <mergeCell ref="AK38:AO38"/>
    <mergeCell ref="AP38:AS38"/>
    <mergeCell ref="C40:L40"/>
    <mergeCell ref="C38:D38"/>
    <mergeCell ref="E38:J38"/>
    <mergeCell ref="K38:R38"/>
    <mergeCell ref="S38:U38"/>
    <mergeCell ref="V38:AA38"/>
    <mergeCell ref="AB38:AE38"/>
  </mergeCells>
  <phoneticPr fontId="3"/>
  <dataValidations count="1">
    <dataValidation type="list" allowBlank="1" showInputMessage="1" showErrorMessage="1" sqref="AB33:AB42">
      <formula1>"電力,蒸気,温水,冷水"</formula1>
    </dataValidation>
  </dataValidations>
  <pageMargins left="0.31496062992125984" right="0.31496062992125984" top="0.74803149606299213" bottom="0.35433070866141736" header="0.31496062992125984" footer="0.31496062992125984"/>
  <pageSetup paperSize="9" scale="6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別紙１６－２</vt:lpstr>
      <vt:lpstr>'別紙１６－２'!Print_Area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snakamura</dc:creator>
  <cp:lastModifiedBy>snakamura</cp:lastModifiedBy>
  <dcterms:created xsi:type="dcterms:W3CDTF">2021-04-12T08:13:53Z</dcterms:created>
  <dcterms:modified xsi:type="dcterms:W3CDTF">2021-04-12T08:18:45Z</dcterms:modified>
</cp:coreProperties>
</file>